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gadigital.sharepoint.com/sites/ProductivityTeam/Transformation/Y 2024-25 TRANSFORMATION PROGRAMME/TOM DENMAN/Transformation Networks/Transformation Network/Resources/Prioritisation/"/>
    </mc:Choice>
  </mc:AlternateContent>
  <xr:revisionPtr revIDLastSave="0" documentId="8_{3CC45AC9-BC0E-4E73-AED9-0E7FC16B27E9}" xr6:coauthVersionLast="47" xr6:coauthVersionMax="47" xr10:uidLastSave="{00000000-0000-0000-0000-000000000000}"/>
  <workbookProtection workbookAlgorithmName="SHA-512" workbookHashValue="I1yNpz4Z7/H3jeGUo+3zDcr506LPzE9euzo1yQLRLoPkcAC4XQ12PVUeJez3oGruESk9ZrLYY+p6SZEt7XJLWw==" workbookSaltValue="/XnZYGjhPjiniOSBMl/xKg==" workbookSpinCount="100000" lockStructure="1"/>
  <bookViews>
    <workbookView xWindow="28680" yWindow="-5475" windowWidth="38640" windowHeight="21240" activeTab="1" xr2:uid="{24CE2C14-9A9A-47E3-AF4C-B66C89286C3C}"/>
  </bookViews>
  <sheets>
    <sheet name="Overview" sheetId="2" r:id="rId1"/>
    <sheet name="Scoring " sheetId="1" r:id="rId2"/>
    <sheet name="Results" sheetId="3" r:id="rId3"/>
    <sheet name="Calculations" sheetId="5" state="hidden" r:id="rId4"/>
    <sheet name="List" sheetId="4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" l="1"/>
  <c r="E3" i="5" s="1"/>
  <c r="D4" i="5"/>
  <c r="E4" i="5" s="1"/>
  <c r="D5" i="5"/>
  <c r="E5" i="5" s="1"/>
  <c r="D6" i="5"/>
  <c r="E6" i="5"/>
  <c r="D7" i="5"/>
  <c r="E7" i="5"/>
  <c r="D8" i="5"/>
  <c r="E8" i="5" s="1"/>
  <c r="D9" i="5"/>
  <c r="E9" i="5" s="1"/>
  <c r="D10" i="5"/>
  <c r="E10" i="5" s="1"/>
  <c r="D11" i="5"/>
  <c r="E11" i="5" s="1"/>
  <c r="C19" i="5" s="1"/>
  <c r="D20" i="5"/>
  <c r="C26" i="5"/>
  <c r="B25" i="5"/>
  <c r="C27" i="5"/>
  <c r="B26" i="5"/>
  <c r="C28" i="5"/>
  <c r="B27" i="5"/>
  <c r="C25" i="5"/>
  <c r="B28" i="5"/>
  <c r="C17" i="5" l="1"/>
  <c r="C18" i="5"/>
  <c r="C16" i="5"/>
  <c r="C20" i="5" l="1"/>
  <c r="C32" i="5" s="1"/>
  <c r="C34" i="5" s="1"/>
</calcChain>
</file>

<file path=xl/sharedStrings.xml><?xml version="1.0" encoding="utf-8"?>
<sst xmlns="http://schemas.openxmlformats.org/spreadsheetml/2006/main" count="221" uniqueCount="101">
  <si>
    <t xml:space="preserve">PMO Threshold Tool </t>
  </si>
  <si>
    <t>Your project:</t>
  </si>
  <si>
    <t>Your name:</t>
  </si>
  <si>
    <t>You title:</t>
  </si>
  <si>
    <t>Your email:</t>
  </si>
  <si>
    <t>Date completed:</t>
  </si>
  <si>
    <t>Optional verification:</t>
  </si>
  <si>
    <t>© Local Partnerships LLP 2023</t>
  </si>
  <si>
    <t>Project Scoring Sheet</t>
  </si>
  <si>
    <t>Category and Criteria</t>
  </si>
  <si>
    <t>Value</t>
  </si>
  <si>
    <t>Value and status</t>
  </si>
  <si>
    <t>Complexity</t>
  </si>
  <si>
    <t>Risk</t>
  </si>
  <si>
    <t>Capacity</t>
  </si>
  <si>
    <t xml:space="preserve"> </t>
  </si>
  <si>
    <t>Project Score</t>
  </si>
  <si>
    <t>Category</t>
  </si>
  <si>
    <t>Question</t>
  </si>
  <si>
    <t>Option</t>
  </si>
  <si>
    <t>Score</t>
  </si>
  <si>
    <t>Q1. What is the value of your project</t>
  </si>
  <si>
    <t>Q2. What is the status?</t>
  </si>
  <si>
    <t>Q3. How long the project runs, which can also be the length of a procurement</t>
  </si>
  <si>
    <t>Q4. Internal partners</t>
  </si>
  <si>
    <t>Q5. External partners</t>
  </si>
  <si>
    <t>Q6. Funders</t>
  </si>
  <si>
    <t>Q7. Service</t>
  </si>
  <si>
    <t>Q8. Reputation</t>
  </si>
  <si>
    <t>Q9. Capacity</t>
  </si>
  <si>
    <t>Scoring Totals</t>
  </si>
  <si>
    <t>Combined Score</t>
  </si>
  <si>
    <t>Max Score</t>
  </si>
  <si>
    <t>Total</t>
  </si>
  <si>
    <t>Min</t>
  </si>
  <si>
    <t>Max</t>
  </si>
  <si>
    <t>Categorisation</t>
  </si>
  <si>
    <t>Intense</t>
  </si>
  <si>
    <t>High</t>
  </si>
  <si>
    <t>Medium</t>
  </si>
  <si>
    <t>Score Outcome:</t>
  </si>
  <si>
    <t>Between £0 and £49,999</t>
  </si>
  <si>
    <t>Between £50,000 and £99,999</t>
  </si>
  <si>
    <t>Between £100,000 and £249,999</t>
  </si>
  <si>
    <t>Between £1m and £2.99 million</t>
  </si>
  <si>
    <t>Between £2.5m and £9.99 million</t>
  </si>
  <si>
    <t>£10 million and over</t>
  </si>
  <si>
    <t xml:space="preserve">Not within any plans </t>
  </si>
  <si>
    <t xml:space="preserve">Project lasts under 6 months </t>
  </si>
  <si>
    <t>Project run for 6 months to a year</t>
  </si>
  <si>
    <t xml:space="preserve">Project runs for 1 - 2 years </t>
  </si>
  <si>
    <t xml:space="preserve">Project runs for over 2 years </t>
  </si>
  <si>
    <t xml:space="preserve">Single service involved </t>
  </si>
  <si>
    <t xml:space="preserve">More than one service involved in a single directorate </t>
  </si>
  <si>
    <t xml:space="preserve">Significant involvement of more than one directorate </t>
  </si>
  <si>
    <t xml:space="preserve">A whole council project </t>
  </si>
  <si>
    <t>Funded project, but low reporting or part of regular funding</t>
  </si>
  <si>
    <t>If not delivered would have little impact of services, more of a nice to have</t>
  </si>
  <si>
    <t xml:space="preserve">If not delivered would cause impact to services </t>
  </si>
  <si>
    <t xml:space="preserve">If not delivered would affect the council's statutory duties  </t>
  </si>
  <si>
    <t xml:space="preserve">If not delivered would cause essential service to fail vulnerable residents </t>
  </si>
  <si>
    <t xml:space="preserve">If not delivered would cause harm to people </t>
  </si>
  <si>
    <t xml:space="preserve">Low reputational risk </t>
  </si>
  <si>
    <t xml:space="preserve">Reputational risk internally felt </t>
  </si>
  <si>
    <t xml:space="preserve">High reputational risk felt locally  </t>
  </si>
  <si>
    <t xml:space="preserve">Reputational impact profiled at a regional level </t>
  </si>
  <si>
    <t xml:space="preserve">High reputational risk with national impact </t>
  </si>
  <si>
    <t xml:space="preserve">The services has capacity to run this project </t>
  </si>
  <si>
    <t>The services could do with some light project management support</t>
  </si>
  <si>
    <t xml:space="preserve">The service has no capacity to run this project and needs support due to the high risk </t>
  </si>
  <si>
    <t>Project Board / colleague / line manger / external partner</t>
  </si>
  <si>
    <t>Project board</t>
  </si>
  <si>
    <t>Colleague</t>
  </si>
  <si>
    <t>Line manager</t>
  </si>
  <si>
    <t>External partner</t>
  </si>
  <si>
    <t xml:space="preserve">Solely a council project with no other external partner involved </t>
  </si>
  <si>
    <t>All council funding with no other funding source</t>
  </si>
  <si>
    <t>One external funder that requires regular reports based on their criteria</t>
  </si>
  <si>
    <t>More than 2 different funders requiring regular reports with different criteria</t>
  </si>
  <si>
    <t>Low</t>
  </si>
  <si>
    <t>Date verified:</t>
  </si>
  <si>
    <t>Name of verifier:</t>
  </si>
  <si>
    <t xml:space="preserve">Part of an agreed directorate or service plan </t>
  </si>
  <si>
    <t xml:space="preserve">Listed as one of the council's transformation projects </t>
  </si>
  <si>
    <t>Project in the corporate plan or corporate delivery plan</t>
  </si>
  <si>
    <t>The project is agreed in the capital programme</t>
  </si>
  <si>
    <t>External partners as stakeholders, but not needing to be involved the project delivery</t>
  </si>
  <si>
    <t>External partners requiring involvement in the project's delivery</t>
  </si>
  <si>
    <t xml:space="preserve">Having to manage more than 2 external partners involved in project delivery </t>
  </si>
  <si>
    <t>If not delivered would impact on social and economic benefit to the community</t>
  </si>
  <si>
    <t>Between £250,000 and £999,999</t>
  </si>
  <si>
    <t xml:space="preserve">Welcome to the Programme Management Threshold Tool.  This tool has been created to help you to understand the support needed to run a project and the level of assurance required, and is to be used as a starting point for a conversation with your Programme Management Office (PMO). You will be asked to identify the statements that best reflect your project  - you can complete it collectively with your project board and or individually to be then verified by the project's senior responsible owner.   You should regularly review your responses: if they change over time you will need to reconsider the support and assurance required.  </t>
  </si>
  <si>
    <r>
      <t xml:space="preserve">What is the value of your project? </t>
    </r>
    <r>
      <rPr>
        <sz val="11"/>
        <color theme="1"/>
        <rFont val="Arial"/>
        <family val="2"/>
      </rPr>
      <t xml:space="preserve">Show the total financial value to the project (e.g. capital or total contract value if a procurement). </t>
    </r>
  </si>
  <si>
    <r>
      <t xml:space="preserve">Timescale.  </t>
    </r>
    <r>
      <rPr>
        <sz val="11"/>
        <color rgb="FF000000"/>
        <rFont val="Arial"/>
        <family val="2"/>
      </rPr>
      <t xml:space="preserve">How long will it take until the project is completed from start to finish and, where relevant, the resulting service up and running? </t>
    </r>
  </si>
  <si>
    <r>
      <t xml:space="preserve">Funders. </t>
    </r>
    <r>
      <rPr>
        <sz val="11"/>
        <color theme="1"/>
        <rFont val="Arial"/>
        <family val="2"/>
      </rPr>
      <t xml:space="preserve">Are there responsibilities to funders which make the project more complex? </t>
    </r>
  </si>
  <si>
    <r>
      <t xml:space="preserve">Capacity.  </t>
    </r>
    <r>
      <rPr>
        <sz val="11"/>
        <color theme="1"/>
        <rFont val="Arial"/>
        <family val="2"/>
      </rPr>
      <t xml:space="preserve">What capacity is needed to deliver the project?  </t>
    </r>
  </si>
  <si>
    <r>
      <t xml:space="preserve">Internal partners. </t>
    </r>
    <r>
      <rPr>
        <sz val="11"/>
        <color rgb="FF000000"/>
        <rFont val="Arial"/>
        <family val="2"/>
      </rPr>
      <t>Does the project have shared ownership or significant involvement of another directorate?  This does not include corporate functions delivering assurance or due diligence duties.</t>
    </r>
    <r>
      <rPr>
        <b/>
        <sz val="11"/>
        <color rgb="FF000000"/>
        <rFont val="Arial"/>
        <family val="2"/>
      </rPr>
      <t xml:space="preserve"> </t>
    </r>
  </si>
  <si>
    <r>
      <t xml:space="preserve">External partner. </t>
    </r>
    <r>
      <rPr>
        <sz val="11"/>
        <color theme="1"/>
        <rFont val="Arial"/>
        <family val="2"/>
      </rPr>
      <t>Are you working with another stakeholder?  This does not include suppliers.</t>
    </r>
    <r>
      <rPr>
        <b/>
        <sz val="11"/>
        <color theme="1"/>
        <rFont val="Arial"/>
        <family val="2"/>
      </rPr>
      <t xml:space="preserve"> </t>
    </r>
  </si>
  <si>
    <r>
      <t>Service.</t>
    </r>
    <r>
      <rPr>
        <sz val="11"/>
        <color theme="1"/>
        <rFont val="Arial"/>
        <family val="2"/>
      </rPr>
      <t xml:space="preserve"> Is there a risk that non-delivery would have an impact on communities and individuals?</t>
    </r>
    <r>
      <rPr>
        <b/>
        <sz val="11"/>
        <color theme="1"/>
        <rFont val="Arial"/>
        <family val="2"/>
      </rPr>
      <t xml:space="preserve"> </t>
    </r>
  </si>
  <si>
    <r>
      <t>Reputation.</t>
    </r>
    <r>
      <rPr>
        <sz val="11"/>
        <color theme="1"/>
        <rFont val="Arial"/>
        <family val="2"/>
      </rPr>
      <t xml:space="preserve"> Is there a risk to the council's reputation and standing?</t>
    </r>
    <r>
      <rPr>
        <b/>
        <sz val="11"/>
        <color theme="1"/>
        <rFont val="Arial"/>
        <family val="2"/>
      </rPr>
      <t xml:space="preserve"> </t>
    </r>
  </si>
  <si>
    <r>
      <t xml:space="preserve">What is the status? </t>
    </r>
    <r>
      <rPr>
        <sz val="11"/>
        <color rgb="FF000000"/>
        <rFont val="Arial"/>
        <family val="2"/>
      </rPr>
      <t>Is the project part of the established delivery plan of the council?</t>
    </r>
    <r>
      <rPr>
        <b/>
        <sz val="11"/>
        <color indexed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</si>
</sst>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2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28"/>
      <color theme="1"/>
      <name val="Arial"/>
      <family val="2"/>
    </font>
    <font>
      <sz val="8"/>
      <color rgb="FF00000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2"/>
      <color indexed="8"/>
      <name val="Arial"/>
      <family val="2"/>
    </font>
    <font>
      <b/>
      <sz val="11"/>
      <color rgb="FF000000"/>
      <name val="Arial"/>
      <family val="2"/>
    </font>
    <font>
      <sz val="12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666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/>
      <bottom style="medium">
        <color rgb="FF006666"/>
      </bottom>
      <diagonal/>
    </border>
    <border>
      <left style="medium">
        <color rgb="FF006666"/>
      </left>
      <right/>
      <top style="medium">
        <color rgb="FF006666"/>
      </top>
      <bottom style="medium">
        <color rgb="FF006666"/>
      </bottom>
      <diagonal/>
    </border>
    <border>
      <left/>
      <right/>
      <top style="medium">
        <color rgb="FF006666"/>
      </top>
      <bottom style="medium">
        <color rgb="FF006666"/>
      </bottom>
      <diagonal/>
    </border>
    <border>
      <left/>
      <right style="medium">
        <color rgb="FF006666"/>
      </right>
      <top style="medium">
        <color rgb="FF006666"/>
      </top>
      <bottom style="medium">
        <color rgb="FF006666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vertical="center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3" borderId="0" xfId="0" applyFill="1" applyAlignment="1">
      <alignment vertical="center" wrapText="1"/>
    </xf>
    <xf numFmtId="0" fontId="0" fillId="0" borderId="6" xfId="0" applyBorder="1" applyAlignment="1">
      <alignment vertical="center"/>
    </xf>
    <xf numFmtId="0" fontId="2" fillId="2" borderId="0" xfId="0" applyFont="1" applyFill="1"/>
    <xf numFmtId="0" fontId="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4" fillId="4" borderId="0" xfId="0" applyFont="1" applyFill="1" applyAlignment="1">
      <alignment vertical="center"/>
    </xf>
    <xf numFmtId="0" fontId="15" fillId="3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7" fillId="2" borderId="0" xfId="0" applyFont="1" applyFill="1" applyAlignment="1" applyProtection="1">
      <alignment horizontal="left" vertical="center" wrapText="1"/>
      <protection locked="0"/>
    </xf>
    <xf numFmtId="0" fontId="19" fillId="3" borderId="0" xfId="0" applyFont="1" applyFill="1" applyAlignment="1" applyProtection="1">
      <alignment horizontal="left" vertical="center" wrapText="1"/>
      <protection locked="0"/>
    </xf>
    <xf numFmtId="0" fontId="21" fillId="3" borderId="0" xfId="0" applyFont="1" applyFill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6" fillId="0" borderId="0" xfId="0" applyFont="1"/>
    <xf numFmtId="0" fontId="22" fillId="0" borderId="7" xfId="0" applyFont="1" applyBorder="1"/>
    <xf numFmtId="0" fontId="23" fillId="0" borderId="0" xfId="0" applyFont="1"/>
    <xf numFmtId="0" fontId="23" fillId="0" borderId="7" xfId="0" applyFont="1" applyBorder="1"/>
    <xf numFmtId="0" fontId="24" fillId="0" borderId="7" xfId="0" applyFont="1" applyBorder="1" applyAlignment="1" applyProtection="1">
      <alignment horizontal="left" vertical="top" wrapText="1"/>
      <protection locked="0"/>
    </xf>
    <xf numFmtId="2" fontId="23" fillId="0" borderId="7" xfId="0" applyNumberFormat="1" applyFont="1" applyBorder="1"/>
    <xf numFmtId="0" fontId="23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horizontal="left"/>
    </xf>
    <xf numFmtId="0" fontId="23" fillId="0" borderId="7" xfId="0" applyFont="1" applyBorder="1" applyAlignment="1">
      <alignment horizontal="left" wrapText="1"/>
    </xf>
    <xf numFmtId="2" fontId="23" fillId="0" borderId="0" xfId="0" applyNumberFormat="1" applyFont="1"/>
    <xf numFmtId="0" fontId="15" fillId="0" borderId="0" xfId="0" applyFont="1"/>
    <xf numFmtId="0" fontId="21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>
      <alignment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wrapText="1"/>
    </xf>
    <xf numFmtId="0" fontId="16" fillId="4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6" fillId="2" borderId="5" xfId="0" applyFont="1" applyFill="1" applyBorder="1" applyAlignment="1">
      <alignment vertical="center" wrapText="1"/>
    </xf>
    <xf numFmtId="0" fontId="15" fillId="4" borderId="0" xfId="0" applyFont="1" applyFill="1" applyAlignment="1">
      <alignment vertical="center"/>
    </xf>
    <xf numFmtId="0" fontId="23" fillId="2" borderId="0" xfId="0" applyFont="1" applyFill="1"/>
    <xf numFmtId="0" fontId="23" fillId="4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1" fillId="2" borderId="11" xfId="0" applyFont="1" applyFill="1" applyBorder="1" applyAlignment="1">
      <alignment vertical="center"/>
    </xf>
    <xf numFmtId="0" fontId="0" fillId="2" borderId="11" xfId="0" applyFill="1" applyBorder="1"/>
    <xf numFmtId="0" fontId="23" fillId="2" borderId="11" xfId="0" applyFont="1" applyFill="1" applyBorder="1"/>
    <xf numFmtId="0" fontId="11" fillId="2" borderId="0" xfId="0" applyFont="1" applyFill="1" applyAlignment="1">
      <alignment vertical="center"/>
    </xf>
    <xf numFmtId="0" fontId="20" fillId="2" borderId="0" xfId="0" applyFont="1" applyFill="1" applyAlignment="1" applyProtection="1">
      <alignment horizontal="left" vertical="center" wrapText="1"/>
      <protection locked="0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11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16" fillId="2" borderId="14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theme="9" tint="0.79998168889431442"/>
        </patternFill>
      </fill>
    </dxf>
    <dxf>
      <fill>
        <patternFill>
          <bgColor rgb="FFFFB7B7"/>
        </patternFill>
      </fill>
    </dxf>
    <dxf>
      <fill>
        <patternFill>
          <bgColor theme="9" tint="0.79998168889431442"/>
        </patternFill>
      </fill>
    </dxf>
    <dxf>
      <fill>
        <patternFill>
          <bgColor rgb="FFFFB7B7"/>
        </patternFill>
      </fill>
    </dxf>
    <dxf>
      <fill>
        <patternFill>
          <bgColor rgb="FFFFB7B7"/>
        </patternFill>
      </fill>
    </dxf>
  </dxfs>
  <tableStyles count="0" defaultTableStyle="TableStyleMedium2" defaultPivotStyle="PivotStyleLight16"/>
  <colors>
    <mruColors>
      <color rgb="FFB4B000"/>
      <color rgb="FF006666"/>
      <color rgb="FFCCCC00"/>
      <color rgb="FFFFB7B7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842566166832453E-2"/>
          <c:y val="3.8528896672504379E-2"/>
          <c:w val="0.9120995825934981"/>
          <c:h val="0.870449687659445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66"/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strRef>
              <c:f>Calculations!$B$16:$B$19</c:f>
              <c:strCache>
                <c:ptCount val="4"/>
                <c:pt idx="0">
                  <c:v>Value and status</c:v>
                </c:pt>
                <c:pt idx="1">
                  <c:v>Complexity</c:v>
                </c:pt>
                <c:pt idx="2">
                  <c:v>Risk</c:v>
                </c:pt>
                <c:pt idx="3">
                  <c:v>Capacity</c:v>
                </c:pt>
              </c:strCache>
            </c:strRef>
          </c:cat>
          <c:val>
            <c:numRef>
              <c:f>Calculations!$D$16:$D$19</c:f>
              <c:numCache>
                <c:formatCode>General</c:formatCode>
                <c:ptCount val="4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B-471C-82FC-142F16CDB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1942733472"/>
        <c:axId val="1942732992"/>
      </c:barChart>
      <c:scatterChart>
        <c:scatterStyle val="lineMarker"/>
        <c:varyColors val="0"/>
        <c:ser>
          <c:idx val="1"/>
          <c:order val="1"/>
          <c:spPr>
            <a:ln w="6350" cap="rnd">
              <a:solidFill>
                <a:schemeClr val="bg1"/>
              </a:solidFill>
              <a:round/>
            </a:ln>
            <a:effectLst/>
          </c:spPr>
          <c:marker>
            <c:symbol val="circle"/>
            <c:size val="18"/>
            <c:spPr>
              <a:solidFill>
                <a:schemeClr val="bg1"/>
              </a:solidFill>
              <a:ln w="6350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yVal>
            <c:numRef>
              <c:f>Calculations!$C$16:$C$19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AB-471C-82FC-142F16CDB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52864"/>
        <c:axId val="222554784"/>
      </c:scatterChart>
      <c:catAx>
        <c:axId val="194273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4925" cap="flat" cmpd="sng" algn="ctr">
            <a:solidFill>
              <a:schemeClr val="accent6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rgbClr val="006666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42732992"/>
        <c:crosses val="autoZero"/>
        <c:auto val="1"/>
        <c:lblAlgn val="ctr"/>
        <c:lblOffset val="100"/>
        <c:noMultiLvlLbl val="0"/>
      </c:catAx>
      <c:valAx>
        <c:axId val="1942732992"/>
        <c:scaling>
          <c:orientation val="minMax"/>
          <c:max val="16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4925">
            <a:solidFill>
              <a:schemeClr val="accent6">
                <a:lumMod val="60000"/>
                <a:lumOff val="4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6666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42733472"/>
        <c:crosses val="autoZero"/>
        <c:crossBetween val="between"/>
        <c:majorUnit val="1"/>
      </c:valAx>
      <c:valAx>
        <c:axId val="222554784"/>
        <c:scaling>
          <c:orientation val="minMax"/>
          <c:max val="16"/>
        </c:scaling>
        <c:delete val="1"/>
        <c:axPos val="r"/>
        <c:numFmt formatCode="General" sourceLinked="1"/>
        <c:majorTickMark val="out"/>
        <c:minorTickMark val="none"/>
        <c:tickLblPos val="nextTo"/>
        <c:crossAx val="222552864"/>
        <c:crosses val="max"/>
        <c:crossBetween val="midCat"/>
      </c:valAx>
      <c:valAx>
        <c:axId val="222552864"/>
        <c:scaling>
          <c:orientation val="minMax"/>
        </c:scaling>
        <c:delete val="1"/>
        <c:axPos val="b"/>
        <c:majorTickMark val="out"/>
        <c:minorTickMark val="none"/>
        <c:tickLblPos val="nextTo"/>
        <c:crossAx val="222554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1048575</xdr:row>
      <xdr:rowOff>0</xdr:rowOff>
    </xdr:from>
    <xdr:to>
      <xdr:col>16383</xdr:col>
      <xdr:colOff>0</xdr:colOff>
      <xdr:row>1048575</xdr:row>
      <xdr:rowOff>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4622800"/>
          <a:ext cx="63627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549519</xdr:colOff>
      <xdr:row>0</xdr:row>
      <xdr:rowOff>209629</xdr:rowOff>
    </xdr:from>
    <xdr:to>
      <xdr:col>7</xdr:col>
      <xdr:colOff>788262</xdr:colOff>
      <xdr:row>0</xdr:row>
      <xdr:rowOff>597632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A20E1D-FA0C-4724-89EA-A489B3E8D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26673" y="209629"/>
          <a:ext cx="1059358" cy="3880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2076449</xdr:colOff>
      <xdr:row>4</xdr:row>
      <xdr:rowOff>54169</xdr:rowOff>
    </xdr:from>
    <xdr:to>
      <xdr:col>3</xdr:col>
      <xdr:colOff>3407368</xdr:colOff>
      <xdr:row>4</xdr:row>
      <xdr:rowOff>559309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B273D4-CD37-48E3-91D9-A35BD2F2C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4" y="139894"/>
          <a:ext cx="1330919" cy="505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584199</xdr:colOff>
      <xdr:row>27</xdr:row>
      <xdr:rowOff>76200</xdr:rowOff>
    </xdr:from>
    <xdr:to>
      <xdr:col>8</xdr:col>
      <xdr:colOff>244475</xdr:colOff>
      <xdr:row>30</xdr:row>
      <xdr:rowOff>15875</xdr:rowOff>
    </xdr:to>
    <xdr:sp macro="" textlink="Calculations!C34">
      <xdr:nvSpPr>
        <xdr:cNvPr id="12" name="Rectangle: Rounded Corners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374774" y="5229225"/>
          <a:ext cx="3317876" cy="673100"/>
        </a:xfrm>
        <a:prstGeom prst="roundRect">
          <a:avLst/>
        </a:prstGeom>
        <a:solidFill>
          <a:srgbClr val="B4B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AEF4E842-B0BB-492A-BC48-B1F8A2707933}" type="TxLink">
            <a:rPr lang="en-US" sz="1400" b="1" i="0" u="none" strike="noStrike">
              <a:solidFill>
                <a:schemeClr val="bg1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rPr>
            <a:pPr algn="ctr"/>
            <a:t>Total overall score = 0 / Low</a:t>
          </a:fld>
          <a:endParaRPr lang="en-GB" sz="18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5</xdr:row>
      <xdr:rowOff>95250</xdr:rowOff>
    </xdr:from>
    <xdr:to>
      <xdr:col>9</xdr:col>
      <xdr:colOff>504825</xdr:colOff>
      <xdr:row>25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596899</xdr:colOff>
      <xdr:row>6</xdr:row>
      <xdr:rowOff>47625</xdr:rowOff>
    </xdr:from>
    <xdr:to>
      <xdr:col>11</xdr:col>
      <xdr:colOff>380999</xdr:colOff>
      <xdr:row>9</xdr:row>
      <xdr:rowOff>171450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654674" y="1400175"/>
          <a:ext cx="1184275" cy="666750"/>
        </a:xfrm>
        <a:prstGeom prst="roundRect">
          <a:avLst/>
        </a:prstGeom>
        <a:solidFill>
          <a:srgbClr val="006666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latin typeface="Arial" panose="020B0604020202020204" pitchFamily="34" charset="0"/>
              <a:cs typeface="Arial" panose="020B0604020202020204" pitchFamily="34" charset="0"/>
            </a:rPr>
            <a:t>1. Intense</a:t>
          </a:r>
        </a:p>
      </xdr:txBody>
    </xdr:sp>
    <xdr:clientData/>
  </xdr:twoCellAnchor>
  <xdr:twoCellAnchor>
    <xdr:from>
      <xdr:col>9</xdr:col>
      <xdr:colOff>600074</xdr:colOff>
      <xdr:row>10</xdr:row>
      <xdr:rowOff>92075</xdr:rowOff>
    </xdr:from>
    <xdr:to>
      <xdr:col>11</xdr:col>
      <xdr:colOff>374649</xdr:colOff>
      <xdr:row>14</xdr:row>
      <xdr:rowOff>44450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5657849" y="2168525"/>
          <a:ext cx="1174750" cy="676275"/>
        </a:xfrm>
        <a:prstGeom prst="roundRect">
          <a:avLst/>
        </a:prstGeom>
        <a:solidFill>
          <a:srgbClr val="006666">
            <a:alpha val="80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latin typeface="Arial" panose="020B0604020202020204" pitchFamily="34" charset="0"/>
              <a:cs typeface="Arial" panose="020B0604020202020204" pitchFamily="34" charset="0"/>
            </a:rPr>
            <a:t>2. High</a:t>
          </a:r>
        </a:p>
      </xdr:txBody>
    </xdr:sp>
    <xdr:clientData/>
  </xdr:twoCellAnchor>
  <xdr:twoCellAnchor>
    <xdr:from>
      <xdr:col>10</xdr:col>
      <xdr:colOff>3174</xdr:colOff>
      <xdr:row>14</xdr:row>
      <xdr:rowOff>161925</xdr:rowOff>
    </xdr:from>
    <xdr:to>
      <xdr:col>11</xdr:col>
      <xdr:colOff>380999</xdr:colOff>
      <xdr:row>18</xdr:row>
      <xdr:rowOff>114300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670549" y="2962275"/>
          <a:ext cx="1168400" cy="676275"/>
        </a:xfrm>
        <a:prstGeom prst="roundRect">
          <a:avLst/>
        </a:prstGeom>
        <a:solidFill>
          <a:srgbClr val="006666">
            <a:alpha val="60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latin typeface="Arial" panose="020B0604020202020204" pitchFamily="34" charset="0"/>
              <a:cs typeface="Arial" panose="020B0604020202020204" pitchFamily="34" charset="0"/>
            </a:rPr>
            <a:t>3. Medium</a:t>
          </a:r>
        </a:p>
      </xdr:txBody>
    </xdr:sp>
    <xdr:clientData/>
  </xdr:twoCellAnchor>
  <xdr:twoCellAnchor>
    <xdr:from>
      <xdr:col>9</xdr:col>
      <xdr:colOff>609599</xdr:colOff>
      <xdr:row>19</xdr:row>
      <xdr:rowOff>34925</xdr:rowOff>
    </xdr:from>
    <xdr:to>
      <xdr:col>11</xdr:col>
      <xdr:colOff>384174</xdr:colOff>
      <xdr:row>22</xdr:row>
      <xdr:rowOff>171450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667374" y="3749675"/>
          <a:ext cx="1174750" cy="679450"/>
        </a:xfrm>
        <a:prstGeom prst="roundRect">
          <a:avLst/>
        </a:prstGeom>
        <a:solidFill>
          <a:srgbClr val="006666">
            <a:alpha val="45098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 b="1">
              <a:latin typeface="Arial" panose="020B0604020202020204" pitchFamily="34" charset="0"/>
              <a:cs typeface="Arial" panose="020B0604020202020204" pitchFamily="34" charset="0"/>
            </a:rPr>
            <a:t>4. Low</a:t>
          </a:r>
        </a:p>
      </xdr:txBody>
    </xdr:sp>
    <xdr:clientData/>
  </xdr:twoCellAnchor>
  <xdr:twoCellAnchor>
    <xdr:from>
      <xdr:col>12</xdr:col>
      <xdr:colOff>276225</xdr:colOff>
      <xdr:row>14</xdr:row>
      <xdr:rowOff>101600</xdr:rowOff>
    </xdr:from>
    <xdr:to>
      <xdr:col>14</xdr:col>
      <xdr:colOff>590550</xdr:colOff>
      <xdr:row>14</xdr:row>
      <xdr:rowOff>114300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 flipV="1">
          <a:off x="7448550" y="2901950"/>
          <a:ext cx="1647825" cy="12700"/>
        </a:xfrm>
        <a:prstGeom prst="line">
          <a:avLst/>
        </a:prstGeom>
        <a:ln w="19050">
          <a:solidFill>
            <a:srgbClr val="0066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400050</xdr:colOff>
      <xdr:row>9</xdr:row>
      <xdr:rowOff>120650</xdr:rowOff>
    </xdr:from>
    <xdr:to>
      <xdr:col>13</xdr:col>
      <xdr:colOff>409575</xdr:colOff>
      <xdr:row>19</xdr:row>
      <xdr:rowOff>123825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8296275" y="2016125"/>
          <a:ext cx="9525" cy="1812925"/>
        </a:xfrm>
        <a:prstGeom prst="straightConnector1">
          <a:avLst/>
        </a:prstGeom>
        <a:ln w="19050">
          <a:solidFill>
            <a:srgbClr val="006666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190500</xdr:colOff>
      <xdr:row>20</xdr:row>
      <xdr:rowOff>28574</xdr:rowOff>
    </xdr:from>
    <xdr:to>
      <xdr:col>15</xdr:col>
      <xdr:colOff>95250</xdr:colOff>
      <xdr:row>24</xdr:row>
      <xdr:rowOff>95249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7372350" y="3924299"/>
          <a:ext cx="18573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n-GB" sz="1100" b="0">
              <a:solidFill>
                <a:srgbClr val="006666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Self-serve through guidance and tools, assurance via the directorate</a:t>
          </a:r>
        </a:p>
      </xdr:txBody>
    </xdr:sp>
    <xdr:clientData/>
  </xdr:twoCellAnchor>
  <xdr:twoCellAnchor>
    <xdr:from>
      <xdr:col>12</xdr:col>
      <xdr:colOff>123825</xdr:colOff>
      <xdr:row>5</xdr:row>
      <xdr:rowOff>174624</xdr:rowOff>
    </xdr:from>
    <xdr:to>
      <xdr:col>15</xdr:col>
      <xdr:colOff>53975</xdr:colOff>
      <xdr:row>9</xdr:row>
      <xdr:rowOff>117474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7305675" y="1355724"/>
          <a:ext cx="1882775" cy="6667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>
              <a:solidFill>
                <a:srgbClr val="006666"/>
              </a:solidFill>
              <a:latin typeface="Arial" panose="020B0604020202020204" pitchFamily="34" charset="0"/>
              <a:cs typeface="Arial" panose="020B0604020202020204" pitchFamily="34" charset="0"/>
            </a:rPr>
            <a:t>Project</a:t>
          </a:r>
          <a:r>
            <a:rPr lang="en-GB" sz="1100" b="0" baseline="0">
              <a:solidFill>
                <a:srgbClr val="006666"/>
              </a:solidFill>
              <a:latin typeface="Arial" panose="020B0604020202020204" pitchFamily="34" charset="0"/>
              <a:cs typeface="Arial" panose="020B0604020202020204" pitchFamily="34" charset="0"/>
            </a:rPr>
            <a:t> management</a:t>
          </a:r>
          <a:r>
            <a:rPr lang="en-GB" sz="1100" b="0">
              <a:solidFill>
                <a:srgbClr val="006666"/>
              </a:solidFill>
              <a:latin typeface="Arial" panose="020B0604020202020204" pitchFamily="34" charset="0"/>
              <a:cs typeface="Arial" panose="020B0604020202020204" pitchFamily="34" charset="0"/>
            </a:rPr>
            <a:t> support and PMO assurance </a:t>
          </a:r>
        </a:p>
      </xdr:txBody>
    </xdr:sp>
    <xdr:clientData/>
  </xdr:twoCellAnchor>
  <xdr:twoCellAnchor>
    <xdr:from>
      <xdr:col>12</xdr:col>
      <xdr:colOff>487589</xdr:colOff>
      <xdr:row>0</xdr:row>
      <xdr:rowOff>82573</xdr:rowOff>
    </xdr:from>
    <xdr:to>
      <xdr:col>14</xdr:col>
      <xdr:colOff>590995</xdr:colOff>
      <xdr:row>2</xdr:row>
      <xdr:rowOff>84363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225672-9B05-46DE-9093-8670E3041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9375" y="82573"/>
          <a:ext cx="1452781" cy="625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616CC-EF04-4566-A087-1454CA856753}">
  <sheetPr codeName="Sheet1"/>
  <dimension ref="A1:I23"/>
  <sheetViews>
    <sheetView zoomScale="130" zoomScaleNormal="130" workbookViewId="0"/>
  </sheetViews>
  <sheetFormatPr defaultColWidth="0" defaultRowHeight="14.5" zeroHeight="1" x14ac:dyDescent="0.35"/>
  <cols>
    <col min="1" max="1" width="2.1796875" customWidth="1"/>
    <col min="2" max="2" width="19.1796875" customWidth="1"/>
    <col min="3" max="8" width="11.6328125" customWidth="1"/>
    <col min="9" max="9" width="1.453125" customWidth="1"/>
    <col min="10" max="16384" width="8.6328125" hidden="1"/>
  </cols>
  <sheetData>
    <row r="1" spans="1:9" ht="55" customHeight="1" thickBot="1" x14ac:dyDescent="0.4">
      <c r="B1" s="66" t="s">
        <v>0</v>
      </c>
      <c r="C1" s="66"/>
      <c r="D1" s="66"/>
      <c r="E1" s="66"/>
      <c r="F1" s="66"/>
      <c r="G1" s="66"/>
      <c r="H1" s="66"/>
      <c r="I1" s="1"/>
    </row>
    <row r="2" spans="1:9" ht="11.25" customHeight="1" thickBot="1" x14ac:dyDescent="0.4">
      <c r="A2" s="1"/>
      <c r="B2" s="22"/>
      <c r="C2" s="22"/>
      <c r="D2" s="22"/>
      <c r="E2" s="22"/>
      <c r="F2" s="22"/>
      <c r="G2" s="22"/>
      <c r="H2" s="22"/>
      <c r="I2" s="1"/>
    </row>
    <row r="3" spans="1:9" ht="104.5" customHeight="1" thickBot="1" x14ac:dyDescent="0.4">
      <c r="A3" s="1"/>
      <c r="B3" s="67" t="s">
        <v>91</v>
      </c>
      <c r="C3" s="68"/>
      <c r="D3" s="68"/>
      <c r="E3" s="68"/>
      <c r="F3" s="68"/>
      <c r="G3" s="68"/>
      <c r="H3" s="69"/>
      <c r="I3" s="1"/>
    </row>
    <row r="4" spans="1:9" ht="12.75" customHeight="1" x14ac:dyDescent="0.35">
      <c r="A4" s="1"/>
      <c r="B4" s="21"/>
      <c r="C4" s="21"/>
      <c r="D4" s="21"/>
      <c r="E4" s="21"/>
      <c r="F4" s="21"/>
      <c r="G4" s="21"/>
      <c r="H4" s="21"/>
      <c r="I4" s="1"/>
    </row>
    <row r="5" spans="1:9" x14ac:dyDescent="0.35">
      <c r="A5" s="1"/>
      <c r="B5" s="34" t="s">
        <v>1</v>
      </c>
      <c r="C5" s="70"/>
      <c r="D5" s="71"/>
      <c r="E5" s="71"/>
      <c r="F5" s="71"/>
      <c r="G5" s="71"/>
      <c r="H5" s="72"/>
      <c r="I5" s="1"/>
    </row>
    <row r="6" spans="1:9" x14ac:dyDescent="0.35">
      <c r="A6" s="1"/>
      <c r="B6" s="34" t="s">
        <v>2</v>
      </c>
      <c r="C6" s="70"/>
      <c r="D6" s="71"/>
      <c r="E6" s="71"/>
      <c r="F6" s="71"/>
      <c r="G6" s="71"/>
      <c r="H6" s="72"/>
      <c r="I6" s="1"/>
    </row>
    <row r="7" spans="1:9" x14ac:dyDescent="0.35">
      <c r="A7" s="1"/>
      <c r="B7" s="34" t="s">
        <v>3</v>
      </c>
      <c r="C7" s="70"/>
      <c r="D7" s="71"/>
      <c r="E7" s="71"/>
      <c r="F7" s="71"/>
      <c r="G7" s="71"/>
      <c r="H7" s="72"/>
      <c r="I7" s="1"/>
    </row>
    <row r="8" spans="1:9" x14ac:dyDescent="0.35">
      <c r="A8" s="1"/>
      <c r="B8" s="34" t="s">
        <v>4</v>
      </c>
      <c r="C8" s="70"/>
      <c r="D8" s="71"/>
      <c r="E8" s="71"/>
      <c r="F8" s="71"/>
      <c r="G8" s="71"/>
      <c r="H8" s="72"/>
      <c r="I8" s="1"/>
    </row>
    <row r="9" spans="1:9" x14ac:dyDescent="0.35">
      <c r="A9" s="1"/>
      <c r="B9" s="34" t="s">
        <v>5</v>
      </c>
      <c r="C9" s="70"/>
      <c r="D9" s="71"/>
      <c r="E9" s="71"/>
      <c r="F9" s="71"/>
      <c r="G9" s="71"/>
      <c r="H9" s="72"/>
      <c r="I9" s="1"/>
    </row>
    <row r="10" spans="1:9" x14ac:dyDescent="0.35">
      <c r="A10" s="1"/>
      <c r="B10" s="34"/>
      <c r="C10" s="1"/>
      <c r="D10" s="1"/>
      <c r="E10" s="1"/>
      <c r="F10" s="1"/>
      <c r="G10" s="1"/>
      <c r="H10" s="1"/>
      <c r="I10" s="1"/>
    </row>
    <row r="11" spans="1:9" x14ac:dyDescent="0.35">
      <c r="A11" s="1"/>
      <c r="B11" s="34" t="s">
        <v>6</v>
      </c>
      <c r="C11" s="70"/>
      <c r="D11" s="71"/>
      <c r="E11" s="71"/>
      <c r="F11" s="71"/>
      <c r="G11" s="71"/>
      <c r="H11" s="72"/>
      <c r="I11" s="1"/>
    </row>
    <row r="12" spans="1:9" x14ac:dyDescent="0.35">
      <c r="A12" s="1"/>
      <c r="B12" s="34" t="s">
        <v>81</v>
      </c>
      <c r="C12" s="70"/>
      <c r="D12" s="71"/>
      <c r="E12" s="71"/>
      <c r="F12" s="71"/>
      <c r="G12" s="71"/>
      <c r="H12" s="72"/>
      <c r="I12" s="1"/>
    </row>
    <row r="13" spans="1:9" x14ac:dyDescent="0.35">
      <c r="A13" s="1"/>
      <c r="B13" s="34" t="s">
        <v>80</v>
      </c>
      <c r="C13" s="70"/>
      <c r="D13" s="71"/>
      <c r="E13" s="71"/>
      <c r="F13" s="71"/>
      <c r="G13" s="71"/>
      <c r="H13" s="72"/>
      <c r="I13" s="1"/>
    </row>
    <row r="14" spans="1:9" x14ac:dyDescent="0.35">
      <c r="A14" s="1"/>
      <c r="B14" s="1"/>
      <c r="C14" s="1"/>
      <c r="D14" s="1"/>
      <c r="E14" s="1"/>
      <c r="F14" s="1"/>
      <c r="G14" s="1"/>
      <c r="H14" s="1"/>
      <c r="I14" s="1"/>
    </row>
    <row r="15" spans="1:9" s="1" customFormat="1" hidden="1" x14ac:dyDescent="0.35"/>
    <row r="16" spans="1:9" s="3" customFormat="1" ht="20.25" customHeight="1" x14ac:dyDescent="0.35">
      <c r="B16" s="24" t="s">
        <v>7</v>
      </c>
    </row>
    <row r="17" s="1" customFormat="1" hidden="1" x14ac:dyDescent="0.35"/>
    <row r="18" s="1" customFormat="1" hidden="1" x14ac:dyDescent="0.35"/>
    <row r="19" s="1" customFormat="1" hidden="1" x14ac:dyDescent="0.35"/>
    <row r="20" s="1" customFormat="1" hidden="1" x14ac:dyDescent="0.35"/>
    <row r="21" s="1" customFormat="1" hidden="1" x14ac:dyDescent="0.35"/>
    <row r="22" s="1" customFormat="1" hidden="1" x14ac:dyDescent="0.35"/>
    <row r="23" s="1" customFormat="1" hidden="1" x14ac:dyDescent="0.35"/>
  </sheetData>
  <sheetProtection algorithmName="SHA-512" hashValue="R/LW/Wzu2UAlxJPHIGB67TI/FlKZF7T4HZGpSTxVoo3eIjj4ckdfk2KgPi2Tp7OW54gFxLur/ySqiq5goUohag==" saltValue="EaTj4LcqJs2bUuAin337Kg==" spinCount="100000" sheet="1" objects="1" scenarios="1"/>
  <protectedRanges>
    <protectedRange sqref="C5:H9 C11:H13" name="Range1"/>
  </protectedRanges>
  <mergeCells count="10">
    <mergeCell ref="B1:H1"/>
    <mergeCell ref="B3:H3"/>
    <mergeCell ref="C12:H12"/>
    <mergeCell ref="C13:H13"/>
    <mergeCell ref="C5:H5"/>
    <mergeCell ref="C6:H6"/>
    <mergeCell ref="C7:H7"/>
    <mergeCell ref="C8:H8"/>
    <mergeCell ref="C9:H9"/>
    <mergeCell ref="C11:H11"/>
  </mergeCells>
  <conditionalFormatting sqref="C5:C9">
    <cfRule type="containsBlanks" dxfId="4" priority="3">
      <formula>LEN(TRIM(C5))=0</formula>
    </cfRule>
  </conditionalFormatting>
  <conditionalFormatting sqref="C11:C13">
    <cfRule type="containsBlanks" dxfId="3" priority="1">
      <formula>LEN(TRIM(C11))=0</formula>
    </cfRule>
  </conditionalFormatting>
  <conditionalFormatting sqref="C5:H9 C11:C13">
    <cfRule type="notContainsBlanks" dxfId="2" priority="4">
      <formula>LEN(TRIM(C5))&gt;0</formula>
    </cfRule>
  </conditionalFormatting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AF49DC-D66E-4788-9189-4318D6962598}">
          <x14:formula1>
            <xm:f>List!$B$56:$B$60</xm:f>
          </x14:formula1>
          <xm:sqref>C11:H11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FE68-C5D6-4680-99B8-2355C8163D91}">
  <sheetPr codeName="Scoring"/>
  <dimension ref="A1:S48"/>
  <sheetViews>
    <sheetView tabSelected="1" topLeftCell="A4" zoomScaleNormal="100" workbookViewId="0">
      <selection activeCell="D10" sqref="D10"/>
    </sheetView>
  </sheetViews>
  <sheetFormatPr defaultColWidth="0" defaultRowHeight="14.5" zeroHeight="1" x14ac:dyDescent="0.35"/>
  <cols>
    <col min="1" max="1" width="1.453125" style="1" customWidth="1"/>
    <col min="2" max="2" width="67.81640625" style="1" customWidth="1"/>
    <col min="3" max="3" width="1.81640625" style="1" customWidth="1"/>
    <col min="4" max="4" width="48.81640625" style="55" customWidth="1"/>
    <col min="5" max="5" width="1.6328125" style="1" customWidth="1"/>
    <col min="6" max="6" width="1.453125" style="1" customWidth="1"/>
    <col min="7" max="10" width="8.6328125" style="1" hidden="1" customWidth="1"/>
    <col min="11" max="19" width="0" style="1" hidden="1" customWidth="1"/>
    <col min="20" max="16384" width="8.6328125" style="1" hidden="1"/>
  </cols>
  <sheetData>
    <row r="1" spans="1:6" ht="6" hidden="1" customHeight="1" x14ac:dyDescent="0.35"/>
    <row r="2" spans="1:6" ht="6" hidden="1" customHeight="1" x14ac:dyDescent="0.35"/>
    <row r="3" spans="1:6" ht="6" hidden="1" customHeight="1" x14ac:dyDescent="0.35"/>
    <row r="4" spans="1:6" ht="7" customHeight="1" x14ac:dyDescent="0.35"/>
    <row r="5" spans="1:6" ht="58.5" customHeight="1" thickBot="1" x14ac:dyDescent="0.4">
      <c r="B5" s="59" t="s">
        <v>8</v>
      </c>
      <c r="C5" s="60"/>
      <c r="D5" s="61"/>
      <c r="E5" s="60"/>
    </row>
    <row r="6" spans="1:6" ht="9.75" customHeight="1" x14ac:dyDescent="0.35"/>
    <row r="7" spans="1:6" ht="24.75" customHeight="1" x14ac:dyDescent="0.35">
      <c r="B7" s="58" t="s">
        <v>9</v>
      </c>
      <c r="C7" s="58"/>
      <c r="D7" s="58" t="s">
        <v>10</v>
      </c>
      <c r="E7" s="64"/>
    </row>
    <row r="8" spans="1:6" s="3" customFormat="1" ht="18.75" customHeight="1" x14ac:dyDescent="0.35">
      <c r="B8" s="25" t="s">
        <v>11</v>
      </c>
      <c r="C8" s="23"/>
      <c r="D8" s="56"/>
    </row>
    <row r="9" spans="1:6" ht="4.5" customHeight="1" x14ac:dyDescent="0.35">
      <c r="B9" s="26"/>
      <c r="C9" s="6"/>
      <c r="D9" s="57"/>
      <c r="E9" s="3"/>
    </row>
    <row r="10" spans="1:6" ht="38.25" customHeight="1" x14ac:dyDescent="0.35">
      <c r="B10" s="27" t="s">
        <v>92</v>
      </c>
      <c r="C10" s="2"/>
      <c r="D10" s="53"/>
      <c r="E10" s="3"/>
    </row>
    <row r="11" spans="1:6" ht="4.5" customHeight="1" x14ac:dyDescent="0.35">
      <c r="B11" s="26"/>
      <c r="C11" s="6"/>
      <c r="D11" s="52"/>
      <c r="E11" s="3"/>
    </row>
    <row r="12" spans="1:6" ht="38.25" customHeight="1" x14ac:dyDescent="0.35">
      <c r="B12" s="28" t="s">
        <v>100</v>
      </c>
      <c r="C12" s="12"/>
      <c r="D12" s="53"/>
      <c r="E12" s="3"/>
    </row>
    <row r="13" spans="1:6" ht="4.5" customHeight="1" x14ac:dyDescent="0.35">
      <c r="B13" s="26"/>
      <c r="C13" s="6"/>
      <c r="D13" s="52"/>
      <c r="E13" s="3"/>
    </row>
    <row r="14" spans="1:6" s="3" customFormat="1" ht="18.75" customHeight="1" x14ac:dyDescent="0.35">
      <c r="B14" s="25" t="s">
        <v>12</v>
      </c>
      <c r="C14" s="23"/>
      <c r="D14" s="51"/>
    </row>
    <row r="15" spans="1:6" s="7" customFormat="1" ht="4.5" customHeight="1" x14ac:dyDescent="0.35">
      <c r="A15" s="14"/>
      <c r="B15" s="29"/>
      <c r="C15" s="10"/>
      <c r="D15" s="52"/>
      <c r="E15" s="3"/>
      <c r="F15" s="1"/>
    </row>
    <row r="16" spans="1:6" ht="44.25" customHeight="1" x14ac:dyDescent="0.35">
      <c r="A16"/>
      <c r="B16" s="28" t="s">
        <v>93</v>
      </c>
      <c r="C16" s="12"/>
      <c r="D16" s="53"/>
      <c r="E16" s="3"/>
    </row>
    <row r="17" spans="1:9" s="7" customFormat="1" ht="4.5" customHeight="1" x14ac:dyDescent="0.35">
      <c r="A17" s="14"/>
      <c r="B17" s="29"/>
      <c r="C17" s="10"/>
      <c r="D17" s="52"/>
      <c r="E17" s="3"/>
      <c r="F17" s="1"/>
    </row>
    <row r="18" spans="1:9" ht="55.5" customHeight="1" x14ac:dyDescent="0.35">
      <c r="A18" s="13"/>
      <c r="B18" s="63" t="s">
        <v>96</v>
      </c>
      <c r="C18" s="11"/>
      <c r="D18" s="53"/>
      <c r="E18" s="3"/>
    </row>
    <row r="19" spans="1:9" s="7" customFormat="1" ht="4.5" customHeight="1" x14ac:dyDescent="0.35">
      <c r="A19" s="13"/>
      <c r="B19" s="30"/>
      <c r="C19" s="9"/>
      <c r="D19" s="52"/>
      <c r="E19" s="3"/>
      <c r="F19" s="1"/>
    </row>
    <row r="20" spans="1:9" s="3" customFormat="1" ht="34.5" customHeight="1" x14ac:dyDescent="0.35">
      <c r="A20" s="15"/>
      <c r="B20" s="27" t="s">
        <v>97</v>
      </c>
      <c r="C20" s="2"/>
      <c r="D20" s="53"/>
    </row>
    <row r="21" spans="1:9" s="8" customFormat="1" ht="4.5" customHeight="1" x14ac:dyDescent="0.35">
      <c r="A21" s="16"/>
      <c r="B21" s="31"/>
      <c r="C21" s="6"/>
      <c r="D21" s="52"/>
      <c r="E21" s="3"/>
      <c r="F21" s="3"/>
    </row>
    <row r="22" spans="1:9" s="3" customFormat="1" ht="34.5" customHeight="1" x14ac:dyDescent="0.35">
      <c r="A22" s="17"/>
      <c r="B22" s="27" t="s">
        <v>94</v>
      </c>
      <c r="C22" s="2"/>
      <c r="D22" s="53"/>
    </row>
    <row r="23" spans="1:9" s="8" customFormat="1" ht="4.5" customHeight="1" x14ac:dyDescent="0.35">
      <c r="A23" s="16"/>
      <c r="B23" s="26"/>
      <c r="C23" s="6"/>
      <c r="D23" s="52"/>
      <c r="E23" s="3"/>
      <c r="F23" s="3"/>
    </row>
    <row r="24" spans="1:9" s="3" customFormat="1" ht="18.75" customHeight="1" x14ac:dyDescent="0.35">
      <c r="A24" s="19"/>
      <c r="B24" s="25" t="s">
        <v>13</v>
      </c>
      <c r="C24" s="23"/>
      <c r="D24" s="54"/>
      <c r="E24" s="65"/>
    </row>
    <row r="25" spans="1:9" ht="5.25" customHeight="1" x14ac:dyDescent="0.35">
      <c r="A25" s="14"/>
      <c r="B25" s="32"/>
      <c r="C25" s="18"/>
      <c r="D25" s="52"/>
      <c r="E25" s="3"/>
    </row>
    <row r="26" spans="1:9" ht="39" customHeight="1" x14ac:dyDescent="0.35">
      <c r="A26" s="14"/>
      <c r="B26" s="27" t="s">
        <v>98</v>
      </c>
      <c r="C26" s="4"/>
      <c r="D26" s="53"/>
      <c r="E26" s="3"/>
    </row>
    <row r="27" spans="1:9" ht="5.25" customHeight="1" x14ac:dyDescent="0.35">
      <c r="A27" s="14"/>
      <c r="B27" s="32"/>
      <c r="C27" s="18"/>
      <c r="D27" s="52"/>
      <c r="E27" s="3"/>
    </row>
    <row r="28" spans="1:9" ht="22" customHeight="1" x14ac:dyDescent="0.35">
      <c r="A28"/>
      <c r="B28" s="27" t="s">
        <v>99</v>
      </c>
      <c r="C28" s="4"/>
      <c r="D28" s="53"/>
      <c r="E28" s="3"/>
    </row>
    <row r="29" spans="1:9" ht="5.25" customHeight="1" x14ac:dyDescent="0.35">
      <c r="A29" s="14"/>
      <c r="B29" s="32"/>
      <c r="C29" s="18"/>
      <c r="D29" s="52"/>
      <c r="E29" s="3"/>
    </row>
    <row r="30" spans="1:9" s="3" customFormat="1" ht="18.75" customHeight="1" x14ac:dyDescent="0.35">
      <c r="B30" s="25" t="s">
        <v>14</v>
      </c>
      <c r="C30" s="23"/>
      <c r="D30" s="54"/>
      <c r="E30" s="5"/>
      <c r="F30" s="5"/>
      <c r="G30" s="5"/>
      <c r="H30" s="5"/>
      <c r="I30" s="5"/>
    </row>
    <row r="31" spans="1:9" ht="5.25" customHeight="1" x14ac:dyDescent="0.35">
      <c r="A31" s="14"/>
      <c r="B31" s="32"/>
      <c r="C31" s="18"/>
      <c r="D31" s="52"/>
      <c r="E31" s="3"/>
    </row>
    <row r="32" spans="1:9" s="3" customFormat="1" ht="30" customHeight="1" x14ac:dyDescent="0.35">
      <c r="A32" s="15"/>
      <c r="B32" s="33" t="s">
        <v>95</v>
      </c>
      <c r="C32" s="5"/>
      <c r="D32" s="53"/>
    </row>
    <row r="33" spans="1:5" ht="5.25" customHeight="1" x14ac:dyDescent="0.35">
      <c r="A33" s="14"/>
      <c r="B33" s="18"/>
      <c r="C33" s="18"/>
      <c r="D33" s="57"/>
      <c r="E33" s="3"/>
    </row>
    <row r="34" spans="1:5" x14ac:dyDescent="0.35">
      <c r="A34" s="13"/>
    </row>
    <row r="48" spans="1:5" hidden="1" x14ac:dyDescent="0.35">
      <c r="D48" s="55" t="s">
        <v>15</v>
      </c>
    </row>
  </sheetData>
  <sheetProtection algorithmName="SHA-512" hashValue="SfBJinCZBQfk6Bnas3jRbtyyN1m3LiRn27FOkyOo+aG8hCk0JEpD0MXV2FE/BsldmaQM9XAXRG4UL0ezTFO6qw==" saltValue="mNmzYDJtnqbJuIwADmff/Q==" spinCount="100000" sheet="1" objects="1" scenarios="1"/>
  <protectedRanges>
    <protectedRange sqref="D10 D12 D16 D18 D20 D22 D26 D28 D32" name="Range2"/>
  </protectedRanges>
  <phoneticPr fontId="4" type="noConversion"/>
  <conditionalFormatting sqref="D10 D12 D16 D18 D20 D22 D26 D28 D32">
    <cfRule type="containsBlanks" dxfId="1" priority="3">
      <formula>LEN(TRIM(D10))=0</formula>
    </cfRule>
    <cfRule type="notContainsBlanks" dxfId="0" priority="4">
      <formula>LEN(TRIM(D10))&gt;0</formula>
    </cfRule>
  </conditionalFormatting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7A13E8BF-F8F9-48E8-A3BA-FE00AF2EE092}">
          <x14:formula1>
            <xm:f>List!$D$2:$D$9</xm:f>
          </x14:formula1>
          <xm:sqref>D10</xm:sqref>
        </x14:dataValidation>
        <x14:dataValidation type="list" allowBlank="1" showInputMessage="1" showErrorMessage="1" xr:uid="{A18CFFC7-19E1-4B35-BB3F-71E846AD3DAB}">
          <x14:formula1>
            <xm:f>List!$D$10:$D$15</xm:f>
          </x14:formula1>
          <xm:sqref>D12</xm:sqref>
        </x14:dataValidation>
        <x14:dataValidation type="list" allowBlank="1" showInputMessage="1" showErrorMessage="1" xr:uid="{AB69D16B-5A95-42E6-92E9-1FEBEBB282B8}">
          <x14:formula1>
            <xm:f>List!$D$16:$D$20</xm:f>
          </x14:formula1>
          <xm:sqref>D16</xm:sqref>
        </x14:dataValidation>
        <x14:dataValidation type="list" allowBlank="1" showInputMessage="1" showErrorMessage="1" xr:uid="{1BE8E024-3E69-4F5D-94D2-C66A6E455298}">
          <x14:formula1>
            <xm:f>List!$D$21:$D$25</xm:f>
          </x14:formula1>
          <xm:sqref>D18</xm:sqref>
        </x14:dataValidation>
        <x14:dataValidation type="list" allowBlank="1" showInputMessage="1" showErrorMessage="1" xr:uid="{2B6E3A7F-7376-46F1-BB61-30FA258AF7BE}">
          <x14:formula1>
            <xm:f>List!$D$26:$D$30</xm:f>
          </x14:formula1>
          <xm:sqref>D20</xm:sqref>
        </x14:dataValidation>
        <x14:dataValidation type="list" allowBlank="1" showInputMessage="1" showErrorMessage="1" xr:uid="{A24A38DC-4600-42FC-9814-E2B0B2EAB9AF}">
          <x14:formula1>
            <xm:f>List!$D$31:$D$35</xm:f>
          </x14:formula1>
          <xm:sqref>D22</xm:sqref>
        </x14:dataValidation>
        <x14:dataValidation type="list" allowBlank="1" showInputMessage="1" showErrorMessage="1" xr:uid="{A0B631B4-37E8-46DB-8BEC-8B78D3038E79}">
          <x14:formula1>
            <xm:f>List!$D$36:$D$42</xm:f>
          </x14:formula1>
          <xm:sqref>D26</xm:sqref>
        </x14:dataValidation>
        <x14:dataValidation type="list" allowBlank="1" showInputMessage="1" showErrorMessage="1" xr:uid="{4D2927F3-1524-4078-8ABD-9CD945AD2E51}">
          <x14:formula1>
            <xm:f>List!$D$43:$D$48</xm:f>
          </x14:formula1>
          <xm:sqref>D28</xm:sqref>
        </x14:dataValidation>
        <x14:dataValidation type="list" allowBlank="1" showInputMessage="1" showErrorMessage="1" xr:uid="{F1857F36-B234-46B1-9CD2-28C7A09701C1}">
          <x14:formula1>
            <xm:f>List!$D$49:$D$52</xm:f>
          </x14:formula1>
          <xm:sqref>D32:D33 E33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7B1E7-8178-4013-B303-1E6336AEACE6}">
  <sheetPr codeName="Sheet4"/>
  <dimension ref="A1:P32"/>
  <sheetViews>
    <sheetView topLeftCell="A5" zoomScale="84" zoomScaleNormal="84" workbookViewId="0"/>
  </sheetViews>
  <sheetFormatPr defaultColWidth="0" defaultRowHeight="14.5" zeroHeight="1" x14ac:dyDescent="0.35"/>
  <cols>
    <col min="1" max="1" width="2.453125" customWidth="1"/>
    <col min="2" max="10" width="8.6328125" customWidth="1"/>
    <col min="11" max="11" width="11.453125" customWidth="1"/>
    <col min="12" max="12" width="10.1796875" customWidth="1"/>
    <col min="13" max="13" width="10.453125" style="1" customWidth="1"/>
    <col min="14" max="15" width="8.6328125" style="1" customWidth="1"/>
    <col min="16" max="16" width="3.1796875" style="1" customWidth="1"/>
    <col min="17" max="16384" width="8.6328125" style="1" hidden="1"/>
  </cols>
  <sheetData>
    <row r="1" spans="1:16" customForma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customFormat="1" ht="35" x14ac:dyDescent="0.35">
      <c r="A2" s="1"/>
      <c r="B2" s="62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customFormat="1" ht="15" thickBot="1" x14ac:dyDescent="0.4">
      <c r="A3" s="1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1"/>
    </row>
    <row r="4" spans="1:16" customForma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customFormat="1" x14ac:dyDescent="0.35">
      <c r="A5" s="1"/>
      <c r="B5" s="2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customForma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customForma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customForma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customForma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customForma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customForma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customForma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customForma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customForma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customForma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customForma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customForma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customForma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customForma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customForma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customForma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customForma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customForma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customForma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customForma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customForma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customForma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customFormat="1" ht="29.2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6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6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6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sheetProtection algorithmName="SHA-512" hashValue="O7hgbyTSx2sa4/AJAhfaadcVRjXR93wqy3/eUy92eD0rAJUOb68dtA5xUIIM765cPRd8ICPEssQy8BGHggUipA==" saltValue="ayi+7z/fFK/A0xRt+R6mHA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A2EEE-09A2-4884-AC03-0BCA6CF1703D}">
  <sheetPr codeName="Sheet2"/>
  <dimension ref="B2:E34"/>
  <sheetViews>
    <sheetView workbookViewId="0">
      <selection activeCell="C34" sqref="C34"/>
    </sheetView>
  </sheetViews>
  <sheetFormatPr defaultColWidth="8.6328125" defaultRowHeight="12.5" x14ac:dyDescent="0.25"/>
  <cols>
    <col min="1" max="1" width="2.36328125" style="37" customWidth="1"/>
    <col min="2" max="2" width="15" style="37" bestFit="1" customWidth="1"/>
    <col min="3" max="3" width="36" style="37" customWidth="1"/>
    <col min="4" max="4" width="28.453125" style="37" customWidth="1"/>
    <col min="5" max="5" width="13.1796875" style="37" customWidth="1"/>
    <col min="6" max="16384" width="8.6328125" style="37"/>
  </cols>
  <sheetData>
    <row r="2" spans="2:5" ht="13" x14ac:dyDescent="0.3">
      <c r="B2" s="36" t="s">
        <v>17</v>
      </c>
      <c r="C2" s="36" t="s">
        <v>18</v>
      </c>
      <c r="D2" s="36" t="s">
        <v>19</v>
      </c>
      <c r="E2" s="36" t="s">
        <v>20</v>
      </c>
    </row>
    <row r="3" spans="2:5" x14ac:dyDescent="0.25">
      <c r="B3" s="38" t="s">
        <v>11</v>
      </c>
      <c r="C3" s="38" t="s">
        <v>21</v>
      </c>
      <c r="D3" s="39">
        <f>'Scoring '!D10</f>
        <v>0</v>
      </c>
      <c r="E3" s="40" t="str">
        <f>IFERROR(VLOOKUP(D3,List!D2:E52,2,FALSE),"")</f>
        <v/>
      </c>
    </row>
    <row r="4" spans="2:5" x14ac:dyDescent="0.25">
      <c r="B4" s="38" t="s">
        <v>11</v>
      </c>
      <c r="C4" s="38" t="s">
        <v>22</v>
      </c>
      <c r="D4" s="39">
        <f>'Scoring '!D12</f>
        <v>0</v>
      </c>
      <c r="E4" s="40" t="str">
        <f>IFERROR(VLOOKUP(D4,List!D3:E53,2,FALSE),"")</f>
        <v/>
      </c>
    </row>
    <row r="5" spans="2:5" x14ac:dyDescent="0.25">
      <c r="B5" s="38" t="s">
        <v>12</v>
      </c>
      <c r="C5" s="38" t="s">
        <v>23</v>
      </c>
      <c r="D5" s="39">
        <f>'Scoring '!D16</f>
        <v>0</v>
      </c>
      <c r="E5" s="40" t="str">
        <f>IFERROR(VLOOKUP(D5,List!D4:E54,2,FALSE),"")</f>
        <v/>
      </c>
    </row>
    <row r="6" spans="2:5" x14ac:dyDescent="0.25">
      <c r="B6" s="38" t="s">
        <v>12</v>
      </c>
      <c r="C6" s="38" t="s">
        <v>24</v>
      </c>
      <c r="D6" s="39">
        <f>'Scoring '!D18</f>
        <v>0</v>
      </c>
      <c r="E6" s="40" t="str">
        <f>IFERROR(VLOOKUP(D6,List!D5:E55,2,FALSE),"")</f>
        <v/>
      </c>
    </row>
    <row r="7" spans="2:5" x14ac:dyDescent="0.25">
      <c r="B7" s="38" t="s">
        <v>12</v>
      </c>
      <c r="C7" s="38" t="s">
        <v>25</v>
      </c>
      <c r="D7" s="39">
        <f>'Scoring '!D20</f>
        <v>0</v>
      </c>
      <c r="E7" s="40" t="str">
        <f>IFERROR(VLOOKUP(D7,List!D6:E56,2,FALSE),"")</f>
        <v/>
      </c>
    </row>
    <row r="8" spans="2:5" x14ac:dyDescent="0.25">
      <c r="B8" s="38" t="s">
        <v>12</v>
      </c>
      <c r="C8" s="38" t="s">
        <v>26</v>
      </c>
      <c r="D8" s="41">
        <f>'Scoring '!D22</f>
        <v>0</v>
      </c>
      <c r="E8" s="40" t="str">
        <f>IFERROR(VLOOKUP(D8,List!D7:E57,2,FALSE),"")</f>
        <v/>
      </c>
    </row>
    <row r="9" spans="2:5" x14ac:dyDescent="0.25">
      <c r="B9" s="38" t="s">
        <v>13</v>
      </c>
      <c r="C9" s="38" t="s">
        <v>27</v>
      </c>
      <c r="D9" s="42">
        <f>'Scoring '!D26</f>
        <v>0</v>
      </c>
      <c r="E9" s="40" t="str">
        <f>IFERROR(VLOOKUP(D9,List!D8:E58,2,FALSE),"")</f>
        <v/>
      </c>
    </row>
    <row r="10" spans="2:5" x14ac:dyDescent="0.25">
      <c r="B10" s="38" t="s">
        <v>13</v>
      </c>
      <c r="C10" s="38" t="s">
        <v>28</v>
      </c>
      <c r="D10" s="43">
        <f>'Scoring '!D28</f>
        <v>0</v>
      </c>
      <c r="E10" s="40" t="str">
        <f>IFERROR(VLOOKUP(D10,List!D9:E59,2,FALSE),"")</f>
        <v/>
      </c>
    </row>
    <row r="11" spans="2:5" x14ac:dyDescent="0.25">
      <c r="B11" s="38" t="s">
        <v>14</v>
      </c>
      <c r="C11" s="38" t="s">
        <v>29</v>
      </c>
      <c r="D11" s="43">
        <f>'Scoring '!D32</f>
        <v>0</v>
      </c>
      <c r="E11" s="40" t="str">
        <f>IFERROR(VLOOKUP(D11,List!D10:E60,2,FALSE),"")</f>
        <v/>
      </c>
    </row>
    <row r="12" spans="2:5" x14ac:dyDescent="0.25">
      <c r="E12" s="44"/>
    </row>
    <row r="15" spans="2:5" ht="13" x14ac:dyDescent="0.3">
      <c r="B15" s="36" t="s">
        <v>30</v>
      </c>
      <c r="C15" s="36" t="s">
        <v>31</v>
      </c>
      <c r="D15" s="36" t="s">
        <v>32</v>
      </c>
    </row>
    <row r="16" spans="2:5" x14ac:dyDescent="0.25">
      <c r="B16" s="38" t="s">
        <v>11</v>
      </c>
      <c r="C16" s="38" t="str">
        <f>IFERROR(E3+E4,"")</f>
        <v/>
      </c>
      <c r="D16" s="38">
        <v>16</v>
      </c>
    </row>
    <row r="17" spans="2:4" x14ac:dyDescent="0.25">
      <c r="B17" s="38" t="s">
        <v>12</v>
      </c>
      <c r="C17" s="38">
        <f>IFERROR(SUM(E5:E8),"")</f>
        <v>0</v>
      </c>
      <c r="D17" s="38">
        <v>16</v>
      </c>
    </row>
    <row r="18" spans="2:4" x14ac:dyDescent="0.25">
      <c r="B18" s="38" t="s">
        <v>13</v>
      </c>
      <c r="C18" s="38" t="str">
        <f>IFERROR(E9+E10,"")</f>
        <v/>
      </c>
      <c r="D18" s="38">
        <v>16</v>
      </c>
    </row>
    <row r="19" spans="2:4" x14ac:dyDescent="0.25">
      <c r="B19" s="38" t="s">
        <v>14</v>
      </c>
      <c r="C19" s="38" t="str">
        <f>IFERROR(E11,"")</f>
        <v/>
      </c>
      <c r="D19" s="38">
        <v>16</v>
      </c>
    </row>
    <row r="20" spans="2:4" x14ac:dyDescent="0.25">
      <c r="B20" s="38" t="s">
        <v>33</v>
      </c>
      <c r="C20" s="38">
        <f>SUM(C16:C19)</f>
        <v>0</v>
      </c>
      <c r="D20" s="38">
        <f>SUM(D16:D19)</f>
        <v>64</v>
      </c>
    </row>
    <row r="24" spans="2:4" ht="13" x14ac:dyDescent="0.3">
      <c r="B24" s="36" t="s">
        <v>34</v>
      </c>
      <c r="C24" s="36" t="s">
        <v>35</v>
      </c>
      <c r="D24" s="36" t="s">
        <v>36</v>
      </c>
    </row>
    <row r="25" spans="2:4" x14ac:dyDescent="0.25">
      <c r="B25" s="38">
        <f>C26</f>
        <v>48</v>
      </c>
      <c r="C25" s="38">
        <f>C29</f>
        <v>64</v>
      </c>
      <c r="D25" s="38" t="s">
        <v>37</v>
      </c>
    </row>
    <row r="26" spans="2:4" x14ac:dyDescent="0.25">
      <c r="B26" s="38">
        <f>C27</f>
        <v>32</v>
      </c>
      <c r="C26" s="38">
        <f>C29*0.75</f>
        <v>48</v>
      </c>
      <c r="D26" s="38" t="s">
        <v>38</v>
      </c>
    </row>
    <row r="27" spans="2:4" x14ac:dyDescent="0.25">
      <c r="B27" s="38">
        <f>C28</f>
        <v>16</v>
      </c>
      <c r="C27" s="38">
        <f>C29/2</f>
        <v>32</v>
      </c>
      <c r="D27" s="38" t="s">
        <v>39</v>
      </c>
    </row>
    <row r="28" spans="2:4" x14ac:dyDescent="0.25">
      <c r="B28" s="38">
        <f>B29</f>
        <v>0</v>
      </c>
      <c r="C28" s="38">
        <f>C29/4</f>
        <v>16</v>
      </c>
      <c r="D28" s="38" t="s">
        <v>79</v>
      </c>
    </row>
    <row r="29" spans="2:4" x14ac:dyDescent="0.25">
      <c r="B29" s="38">
        <v>0</v>
      </c>
      <c r="C29" s="38">
        <v>64</v>
      </c>
      <c r="D29" s="38" t="s">
        <v>33</v>
      </c>
    </row>
    <row r="32" spans="2:4" ht="13" x14ac:dyDescent="0.3">
      <c r="B32" s="36" t="s">
        <v>40</v>
      </c>
      <c r="C32" s="38" t="str">
        <f>IF(C20&lt;=C28,D28,IF(AND(C20&gt;C28,C20&lt;=C27),D27,IF(AND(C20&gt;C27,C20&lt;=C26),D26,IF(C20&gt;C26,D25))))</f>
        <v>Low</v>
      </c>
    </row>
    <row r="34" spans="3:3" x14ac:dyDescent="0.25">
      <c r="C34" s="37" t="str">
        <f>"Total overall score =" &amp; " " &amp; C20 &amp; " / " &amp; C32</f>
        <v>Total overall score = 0 / Low</v>
      </c>
    </row>
  </sheetData>
  <protectedRanges>
    <protectedRange sqref="D3:D4" name="Values"/>
  </protectedRange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67A19-2E38-4C8A-A231-FC510AEE5912}">
  <sheetPr codeName="Sheet3"/>
  <dimension ref="B1:E59"/>
  <sheetViews>
    <sheetView workbookViewId="0">
      <selection activeCell="D10" sqref="D10"/>
    </sheetView>
  </sheetViews>
  <sheetFormatPr defaultColWidth="8.81640625" defaultRowHeight="14.5" x14ac:dyDescent="0.35"/>
  <cols>
    <col min="1" max="1" width="2.453125" customWidth="1"/>
    <col min="2" max="2" width="15" style="35" bestFit="1" customWidth="1"/>
    <col min="3" max="3" width="67.453125" style="35" bestFit="1" customWidth="1"/>
    <col min="4" max="4" width="72.453125" style="35" customWidth="1"/>
    <col min="5" max="5" width="8.6328125" style="35"/>
  </cols>
  <sheetData>
    <row r="1" spans="2:5" x14ac:dyDescent="0.35">
      <c r="B1" s="45" t="s">
        <v>17</v>
      </c>
      <c r="C1" s="45" t="s">
        <v>18</v>
      </c>
      <c r="D1" s="45" t="s">
        <v>19</v>
      </c>
      <c r="E1" s="45" t="s">
        <v>20</v>
      </c>
    </row>
    <row r="2" spans="2:5" ht="15.5" x14ac:dyDescent="0.35">
      <c r="B2" s="35" t="s">
        <v>11</v>
      </c>
      <c r="C2" s="35" t="s">
        <v>21</v>
      </c>
      <c r="D2" s="46"/>
    </row>
    <row r="3" spans="2:5" ht="15.5" x14ac:dyDescent="0.35">
      <c r="B3" s="35" t="s">
        <v>11</v>
      </c>
      <c r="C3" s="35" t="s">
        <v>21</v>
      </c>
      <c r="D3" s="46" t="s">
        <v>41</v>
      </c>
      <c r="E3" s="35">
        <v>1</v>
      </c>
    </row>
    <row r="4" spans="2:5" ht="15.5" x14ac:dyDescent="0.35">
      <c r="B4" s="35" t="s">
        <v>11</v>
      </c>
      <c r="C4" s="35" t="s">
        <v>21</v>
      </c>
      <c r="D4" s="46" t="s">
        <v>42</v>
      </c>
      <c r="E4" s="35">
        <v>2</v>
      </c>
    </row>
    <row r="5" spans="2:5" ht="15.5" x14ac:dyDescent="0.35">
      <c r="B5" s="35" t="s">
        <v>11</v>
      </c>
      <c r="C5" s="35" t="s">
        <v>21</v>
      </c>
      <c r="D5" s="46" t="s">
        <v>43</v>
      </c>
      <c r="E5" s="35">
        <v>3</v>
      </c>
    </row>
    <row r="6" spans="2:5" ht="15.5" x14ac:dyDescent="0.35">
      <c r="B6" s="35" t="s">
        <v>11</v>
      </c>
      <c r="C6" s="35" t="s">
        <v>21</v>
      </c>
      <c r="D6" s="47" t="s">
        <v>90</v>
      </c>
      <c r="E6" s="35">
        <v>5</v>
      </c>
    </row>
    <row r="7" spans="2:5" ht="15.5" x14ac:dyDescent="0.35">
      <c r="B7" s="35" t="s">
        <v>11</v>
      </c>
      <c r="C7" s="35" t="s">
        <v>21</v>
      </c>
      <c r="D7" s="46" t="s">
        <v>44</v>
      </c>
      <c r="E7" s="35">
        <v>6</v>
      </c>
    </row>
    <row r="8" spans="2:5" ht="15.5" x14ac:dyDescent="0.35">
      <c r="B8" s="35" t="s">
        <v>11</v>
      </c>
      <c r="C8" s="35" t="s">
        <v>21</v>
      </c>
      <c r="D8" s="46" t="s">
        <v>45</v>
      </c>
      <c r="E8" s="35">
        <v>7</v>
      </c>
    </row>
    <row r="9" spans="2:5" ht="15.5" x14ac:dyDescent="0.35">
      <c r="B9" s="35" t="s">
        <v>11</v>
      </c>
      <c r="C9" s="35" t="s">
        <v>21</v>
      </c>
      <c r="D9" s="46" t="s">
        <v>46</v>
      </c>
      <c r="E9" s="35">
        <v>8</v>
      </c>
    </row>
    <row r="10" spans="2:5" ht="15.5" x14ac:dyDescent="0.35">
      <c r="B10" s="35" t="s">
        <v>11</v>
      </c>
      <c r="C10" s="35" t="s">
        <v>22</v>
      </c>
      <c r="D10" s="46"/>
    </row>
    <row r="11" spans="2:5" ht="15.5" x14ac:dyDescent="0.35">
      <c r="B11" s="35" t="s">
        <v>11</v>
      </c>
      <c r="C11" s="35" t="s">
        <v>22</v>
      </c>
      <c r="D11" s="46" t="s">
        <v>47</v>
      </c>
      <c r="E11" s="35">
        <v>1</v>
      </c>
    </row>
    <row r="12" spans="2:5" ht="15.5" x14ac:dyDescent="0.35">
      <c r="B12" s="35" t="s">
        <v>11</v>
      </c>
      <c r="C12" s="35" t="s">
        <v>22</v>
      </c>
      <c r="D12" s="46" t="s">
        <v>82</v>
      </c>
      <c r="E12" s="35">
        <v>3</v>
      </c>
    </row>
    <row r="13" spans="2:5" ht="15.5" x14ac:dyDescent="0.35">
      <c r="B13" s="48" t="s">
        <v>11</v>
      </c>
      <c r="C13" s="48" t="s">
        <v>22</v>
      </c>
      <c r="D13" s="49" t="s">
        <v>83</v>
      </c>
      <c r="E13" s="35">
        <v>4</v>
      </c>
    </row>
    <row r="14" spans="2:5" ht="15.5" x14ac:dyDescent="0.35">
      <c r="B14" s="35" t="s">
        <v>11</v>
      </c>
      <c r="C14" s="35" t="s">
        <v>22</v>
      </c>
      <c r="D14" s="46" t="s">
        <v>84</v>
      </c>
      <c r="E14" s="35">
        <v>6</v>
      </c>
    </row>
    <row r="15" spans="2:5" ht="15.5" x14ac:dyDescent="0.35">
      <c r="B15" s="35" t="s">
        <v>11</v>
      </c>
      <c r="C15" s="35" t="s">
        <v>22</v>
      </c>
      <c r="D15" s="46" t="s">
        <v>85</v>
      </c>
      <c r="E15" s="35">
        <v>8</v>
      </c>
    </row>
    <row r="16" spans="2:5" ht="15.5" x14ac:dyDescent="0.35">
      <c r="B16" s="35" t="s">
        <v>12</v>
      </c>
      <c r="C16" s="35" t="s">
        <v>23</v>
      </c>
      <c r="D16" s="46"/>
    </row>
    <row r="17" spans="2:5" ht="15.5" x14ac:dyDescent="0.35">
      <c r="B17" s="35" t="s">
        <v>12</v>
      </c>
      <c r="C17" s="35" t="s">
        <v>23</v>
      </c>
      <c r="D17" s="46" t="s">
        <v>48</v>
      </c>
      <c r="E17" s="35">
        <v>1</v>
      </c>
    </row>
    <row r="18" spans="2:5" ht="15.5" x14ac:dyDescent="0.35">
      <c r="B18" s="35" t="s">
        <v>12</v>
      </c>
      <c r="C18" s="35" t="s">
        <v>23</v>
      </c>
      <c r="D18" s="46" t="s">
        <v>49</v>
      </c>
      <c r="E18" s="35">
        <v>2</v>
      </c>
    </row>
    <row r="19" spans="2:5" ht="15.5" x14ac:dyDescent="0.35">
      <c r="B19" s="35" t="s">
        <v>12</v>
      </c>
      <c r="C19" s="35" t="s">
        <v>23</v>
      </c>
      <c r="D19" s="46" t="s">
        <v>50</v>
      </c>
      <c r="E19" s="35">
        <v>3</v>
      </c>
    </row>
    <row r="20" spans="2:5" ht="15.5" x14ac:dyDescent="0.35">
      <c r="B20" s="35" t="s">
        <v>12</v>
      </c>
      <c r="C20" s="35" t="s">
        <v>23</v>
      </c>
      <c r="D20" s="46" t="s">
        <v>51</v>
      </c>
      <c r="E20" s="35">
        <v>4</v>
      </c>
    </row>
    <row r="21" spans="2:5" ht="15.5" x14ac:dyDescent="0.35">
      <c r="B21" s="35" t="s">
        <v>12</v>
      </c>
      <c r="C21" s="35" t="s">
        <v>24</v>
      </c>
      <c r="D21" s="46"/>
    </row>
    <row r="22" spans="2:5" x14ac:dyDescent="0.35">
      <c r="B22" s="35" t="s">
        <v>12</v>
      </c>
      <c r="C22" s="35" t="s">
        <v>24</v>
      </c>
      <c r="D22" s="35" t="s">
        <v>52</v>
      </c>
      <c r="E22" s="35">
        <v>1</v>
      </c>
    </row>
    <row r="23" spans="2:5" x14ac:dyDescent="0.35">
      <c r="B23" s="35" t="s">
        <v>12</v>
      </c>
      <c r="C23" s="35" t="s">
        <v>24</v>
      </c>
      <c r="D23" s="35" t="s">
        <v>53</v>
      </c>
      <c r="E23" s="35">
        <v>2</v>
      </c>
    </row>
    <row r="24" spans="2:5" ht="15.5" x14ac:dyDescent="0.35">
      <c r="B24" s="35" t="s">
        <v>12</v>
      </c>
      <c r="C24" s="35" t="s">
        <v>24</v>
      </c>
      <c r="D24" s="46" t="s">
        <v>54</v>
      </c>
      <c r="E24" s="35">
        <v>3</v>
      </c>
    </row>
    <row r="25" spans="2:5" ht="15.5" x14ac:dyDescent="0.35">
      <c r="B25" s="35" t="s">
        <v>12</v>
      </c>
      <c r="C25" s="35" t="s">
        <v>24</v>
      </c>
      <c r="D25" s="46" t="s">
        <v>55</v>
      </c>
      <c r="E25" s="35">
        <v>4</v>
      </c>
    </row>
    <row r="26" spans="2:5" ht="15.5" x14ac:dyDescent="0.35">
      <c r="B26" s="35" t="s">
        <v>12</v>
      </c>
      <c r="C26" s="35" t="s">
        <v>25</v>
      </c>
      <c r="D26" s="46"/>
    </row>
    <row r="27" spans="2:5" x14ac:dyDescent="0.35">
      <c r="B27" s="35" t="s">
        <v>12</v>
      </c>
      <c r="C27" s="35" t="s">
        <v>25</v>
      </c>
      <c r="D27" s="35" t="s">
        <v>75</v>
      </c>
      <c r="E27" s="35">
        <v>1</v>
      </c>
    </row>
    <row r="28" spans="2:5" x14ac:dyDescent="0.35">
      <c r="B28" s="35" t="s">
        <v>12</v>
      </c>
      <c r="C28" s="35" t="s">
        <v>25</v>
      </c>
      <c r="D28" s="35" t="s">
        <v>86</v>
      </c>
      <c r="E28" s="35">
        <v>2</v>
      </c>
    </row>
    <row r="29" spans="2:5" ht="15.5" x14ac:dyDescent="0.35">
      <c r="B29" s="35" t="s">
        <v>12</v>
      </c>
      <c r="C29" s="35" t="s">
        <v>25</v>
      </c>
      <c r="D29" s="46" t="s">
        <v>87</v>
      </c>
      <c r="E29" s="35">
        <v>3</v>
      </c>
    </row>
    <row r="30" spans="2:5" x14ac:dyDescent="0.35">
      <c r="B30" s="48" t="s">
        <v>12</v>
      </c>
      <c r="C30" s="48" t="s">
        <v>25</v>
      </c>
      <c r="D30" s="48" t="s">
        <v>88</v>
      </c>
      <c r="E30" s="48">
        <v>4</v>
      </c>
    </row>
    <row r="31" spans="2:5" x14ac:dyDescent="0.35">
      <c r="B31" s="35" t="s">
        <v>12</v>
      </c>
      <c r="C31" s="35" t="s">
        <v>26</v>
      </c>
      <c r="D31" s="48"/>
      <c r="E31" s="48"/>
    </row>
    <row r="32" spans="2:5" x14ac:dyDescent="0.35">
      <c r="B32" s="35" t="s">
        <v>12</v>
      </c>
      <c r="C32" s="35" t="s">
        <v>26</v>
      </c>
      <c r="D32" s="35" t="s">
        <v>76</v>
      </c>
      <c r="E32" s="35">
        <v>1</v>
      </c>
    </row>
    <row r="33" spans="2:5" x14ac:dyDescent="0.35">
      <c r="B33" s="35" t="s">
        <v>12</v>
      </c>
      <c r="C33" s="35" t="s">
        <v>26</v>
      </c>
      <c r="D33" s="35" t="s">
        <v>56</v>
      </c>
      <c r="E33" s="35">
        <v>2</v>
      </c>
    </row>
    <row r="34" spans="2:5" x14ac:dyDescent="0.35">
      <c r="B34" s="35" t="s">
        <v>12</v>
      </c>
      <c r="C34" s="35" t="s">
        <v>26</v>
      </c>
      <c r="D34" s="35" t="s">
        <v>77</v>
      </c>
      <c r="E34" s="35">
        <v>3</v>
      </c>
    </row>
    <row r="35" spans="2:5" x14ac:dyDescent="0.35">
      <c r="B35" s="35" t="s">
        <v>12</v>
      </c>
      <c r="C35" s="35" t="s">
        <v>26</v>
      </c>
      <c r="D35" s="35" t="s">
        <v>78</v>
      </c>
      <c r="E35" s="35">
        <v>4</v>
      </c>
    </row>
    <row r="36" spans="2:5" x14ac:dyDescent="0.35">
      <c r="B36" s="35" t="s">
        <v>13</v>
      </c>
      <c r="C36" s="35" t="s">
        <v>27</v>
      </c>
    </row>
    <row r="37" spans="2:5" x14ac:dyDescent="0.35">
      <c r="B37" s="35" t="s">
        <v>13</v>
      </c>
      <c r="C37" s="35" t="s">
        <v>27</v>
      </c>
      <c r="D37" s="50" t="s">
        <v>57</v>
      </c>
      <c r="E37" s="35">
        <v>1</v>
      </c>
    </row>
    <row r="38" spans="2:5" x14ac:dyDescent="0.35">
      <c r="B38" s="35" t="s">
        <v>13</v>
      </c>
      <c r="C38" s="35" t="s">
        <v>27</v>
      </c>
      <c r="D38" s="50" t="s">
        <v>58</v>
      </c>
      <c r="E38" s="35">
        <v>3</v>
      </c>
    </row>
    <row r="39" spans="2:5" x14ac:dyDescent="0.35">
      <c r="B39" s="35" t="s">
        <v>13</v>
      </c>
      <c r="C39" s="35" t="s">
        <v>27</v>
      </c>
      <c r="D39" s="50" t="s">
        <v>89</v>
      </c>
      <c r="E39" s="35">
        <v>5</v>
      </c>
    </row>
    <row r="40" spans="2:5" x14ac:dyDescent="0.35">
      <c r="B40" s="35" t="s">
        <v>13</v>
      </c>
      <c r="C40" s="35" t="s">
        <v>27</v>
      </c>
      <c r="D40" s="50" t="s">
        <v>59</v>
      </c>
      <c r="E40" s="35">
        <v>6</v>
      </c>
    </row>
    <row r="41" spans="2:5" x14ac:dyDescent="0.35">
      <c r="B41" s="35" t="s">
        <v>13</v>
      </c>
      <c r="C41" s="35" t="s">
        <v>27</v>
      </c>
      <c r="D41" s="50" t="s">
        <v>60</v>
      </c>
      <c r="E41" s="35">
        <v>7</v>
      </c>
    </row>
    <row r="42" spans="2:5" x14ac:dyDescent="0.35">
      <c r="B42" s="35" t="s">
        <v>13</v>
      </c>
      <c r="C42" s="35" t="s">
        <v>27</v>
      </c>
      <c r="D42" s="50" t="s">
        <v>61</v>
      </c>
      <c r="E42" s="35">
        <v>8</v>
      </c>
    </row>
    <row r="43" spans="2:5" x14ac:dyDescent="0.35">
      <c r="B43" s="35" t="s">
        <v>13</v>
      </c>
      <c r="C43" s="35" t="s">
        <v>28</v>
      </c>
      <c r="D43" s="50"/>
    </row>
    <row r="44" spans="2:5" x14ac:dyDescent="0.35">
      <c r="B44" s="35" t="s">
        <v>13</v>
      </c>
      <c r="C44" s="35" t="s">
        <v>28</v>
      </c>
      <c r="D44" s="50" t="s">
        <v>62</v>
      </c>
      <c r="E44" s="35">
        <v>1</v>
      </c>
    </row>
    <row r="45" spans="2:5" x14ac:dyDescent="0.35">
      <c r="B45" s="48" t="s">
        <v>13</v>
      </c>
      <c r="C45" s="48" t="s">
        <v>28</v>
      </c>
      <c r="D45" s="50" t="s">
        <v>63</v>
      </c>
      <c r="E45" s="35">
        <v>3</v>
      </c>
    </row>
    <row r="46" spans="2:5" x14ac:dyDescent="0.35">
      <c r="B46" s="35" t="s">
        <v>13</v>
      </c>
      <c r="C46" s="35" t="s">
        <v>28</v>
      </c>
      <c r="D46" s="50" t="s">
        <v>64</v>
      </c>
      <c r="E46" s="35">
        <v>4</v>
      </c>
    </row>
    <row r="47" spans="2:5" x14ac:dyDescent="0.35">
      <c r="B47" s="35" t="s">
        <v>13</v>
      </c>
      <c r="C47" s="35" t="s">
        <v>28</v>
      </c>
      <c r="D47" s="50" t="s">
        <v>65</v>
      </c>
      <c r="E47" s="35">
        <v>6</v>
      </c>
    </row>
    <row r="48" spans="2:5" x14ac:dyDescent="0.35">
      <c r="B48" s="35" t="s">
        <v>13</v>
      </c>
      <c r="C48" s="35" t="s">
        <v>28</v>
      </c>
      <c r="D48" s="50" t="s">
        <v>66</v>
      </c>
      <c r="E48" s="35">
        <v>8</v>
      </c>
    </row>
    <row r="49" spans="2:5" x14ac:dyDescent="0.35">
      <c r="B49" s="35" t="s">
        <v>14</v>
      </c>
      <c r="C49" s="35" t="s">
        <v>29</v>
      </c>
      <c r="D49" s="50"/>
    </row>
    <row r="50" spans="2:5" x14ac:dyDescent="0.35">
      <c r="B50" s="35" t="s">
        <v>14</v>
      </c>
      <c r="C50" s="35" t="s">
        <v>29</v>
      </c>
      <c r="D50" s="50" t="s">
        <v>67</v>
      </c>
      <c r="E50" s="35">
        <v>1</v>
      </c>
    </row>
    <row r="51" spans="2:5" x14ac:dyDescent="0.35">
      <c r="B51" s="35" t="s">
        <v>14</v>
      </c>
      <c r="C51" s="35" t="s">
        <v>29</v>
      </c>
      <c r="D51" s="50" t="s">
        <v>68</v>
      </c>
      <c r="E51" s="35">
        <v>5</v>
      </c>
    </row>
    <row r="52" spans="2:5" ht="28.5" x14ac:dyDescent="0.35">
      <c r="B52" s="35" t="s">
        <v>14</v>
      </c>
      <c r="C52" s="35" t="s">
        <v>29</v>
      </c>
      <c r="D52" s="50" t="s">
        <v>69</v>
      </c>
      <c r="E52" s="35">
        <v>16</v>
      </c>
    </row>
    <row r="55" spans="2:5" x14ac:dyDescent="0.35">
      <c r="B55" s="45" t="s">
        <v>70</v>
      </c>
    </row>
    <row r="56" spans="2:5" x14ac:dyDescent="0.35">
      <c r="B56" s="35" t="s">
        <v>71</v>
      </c>
    </row>
    <row r="57" spans="2:5" x14ac:dyDescent="0.35">
      <c r="B57" s="35" t="s">
        <v>72</v>
      </c>
    </row>
    <row r="58" spans="2:5" x14ac:dyDescent="0.35">
      <c r="B58" s="35" t="s">
        <v>73</v>
      </c>
    </row>
    <row r="59" spans="2:5" x14ac:dyDescent="0.35">
      <c r="B59" s="35" t="s">
        <v>74</v>
      </c>
    </row>
  </sheetData>
  <protectedRanges>
    <protectedRange sqref="D2:D10" name="Values"/>
  </protectedRange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E3FCF5BA326645B8BCC444BFBBB99F" ma:contentTypeVersion="13" ma:contentTypeDescription="Create a new document." ma:contentTypeScope="" ma:versionID="32d34f813f043448f34254d80f756a8c">
  <xsd:schema xmlns:xsd="http://www.w3.org/2001/XMLSchema" xmlns:xs="http://www.w3.org/2001/XMLSchema" xmlns:p="http://schemas.microsoft.com/office/2006/metadata/properties" xmlns:ns2="ac7f9f64-6e34-494e-93f9-daf8f42754f7" xmlns:ns3="ea1e48e1-5345-418d-83a6-2dc2747f72cd" targetNamespace="http://schemas.microsoft.com/office/2006/metadata/properties" ma:root="true" ma:fieldsID="5f829b0daf243276383b98c997a0d716" ns2:_="" ns3:_="">
    <xsd:import namespace="ac7f9f64-6e34-494e-93f9-daf8f42754f7"/>
    <xsd:import namespace="ea1e48e1-5345-418d-83a6-2dc2747f72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f9f64-6e34-494e-93f9-daf8f42754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323a573-f4b2-49c1-a657-d409971bfa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e48e1-5345-418d-83a6-2dc2747f72c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41797bf-1341-4ce2-8967-d8a563406433}" ma:internalName="TaxCatchAll" ma:showField="CatchAllData" ma:web="ea1e48e1-5345-418d-83a6-2dc2747f72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a1e48e1-5345-418d-83a6-2dc2747f72cd">
      <UserInfo>
        <DisplayName>Natalia Silver</DisplayName>
        <AccountId>2452</AccountId>
        <AccountType/>
      </UserInfo>
    </SharedWithUsers>
    <TaxCatchAll xmlns="ea1e48e1-5345-418d-83a6-2dc2747f72cd" xsi:nil="true"/>
    <lcf76f155ced4ddcb4097134ff3c332f xmlns="ac7f9f64-6e34-494e-93f9-daf8f42754f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64A5CE-0CCA-4EC7-8FAA-8EA637E97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7f9f64-6e34-494e-93f9-daf8f42754f7"/>
    <ds:schemaRef ds:uri="ea1e48e1-5345-418d-83a6-2dc2747f72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A2A9E4-260C-4BA8-8D0A-7902F6CDD82F}">
  <ds:schemaRefs>
    <ds:schemaRef ds:uri="ac7f9f64-6e34-494e-93f9-daf8f42754f7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a1e48e1-5345-418d-83a6-2dc2747f72c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721B943-EB57-48B7-A43D-689F16668C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Scoring </vt:lpstr>
      <vt:lpstr>Results</vt:lpstr>
      <vt:lpstr>Calculations</vt:lpstr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Silver</dc:creator>
  <cp:keywords/>
  <dc:description/>
  <cp:lastModifiedBy>Coady Johnston</cp:lastModifiedBy>
  <cp:revision/>
  <cp:lastPrinted>2023-11-23T16:09:47Z</cp:lastPrinted>
  <dcterms:created xsi:type="dcterms:W3CDTF">2023-06-15T14:06:40Z</dcterms:created>
  <dcterms:modified xsi:type="dcterms:W3CDTF">2024-10-30T13:41:25Z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0x01010088E3FCF5BA326645B8BCC444BFBBB99F</vt:lpwstr>
  </property>
  <property fmtid="{D5CDD505-2E9C-101B-9397-08002B2CF9AE}" pid="3" name="MediaServiceImageTags">
    <vt:lpwstr/>
  </property>
  <property fmtid="{D5CDD505-2E9C-101B-9397-08002B2CF9AE}" pid="4" name="_dlc_DocIdItemGuid">
    <vt:lpwstr>9448cc9b-3519-4c7a-96d9-4a55cec18bc3</vt:lpwstr>
  </property>
</Properties>
</file>