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lgadigital.sharepoint.com/sites/ProductivityTeam/Transformation/Y 2024-25 TRANSFORMATION PROGRAMME/TOM DENMAN/Transformation Networks/Transformation Network/Resources/Benefit Realisation/"/>
    </mc:Choice>
  </mc:AlternateContent>
  <xr:revisionPtr revIDLastSave="0" documentId="8_{C2917530-8CB0-4C89-9F60-99EFB6790DD5}" xr6:coauthVersionLast="47" xr6:coauthVersionMax="47" xr10:uidLastSave="{00000000-0000-0000-0000-000000000000}"/>
  <bookViews>
    <workbookView xWindow="38400" yWindow="0" windowWidth="15360" windowHeight="16680" tabRatio="826" xr2:uid="{00000000-000D-0000-FFFF-FFFF00000000}"/>
  </bookViews>
  <sheets>
    <sheet name="Cover Sheet" sheetId="16" r:id="rId1"/>
    <sheet name="Option Summary Comparison" sheetId="17" state="hidden" r:id="rId2"/>
    <sheet name="A. Financial Analysis" sheetId="14" r:id="rId3"/>
    <sheet name="B. Funding Sources" sheetId="11" r:id="rId4"/>
    <sheet name="C. Budget Change Contract" sheetId="7" r:id="rId5"/>
    <sheet name="Baseline As-is Costs" sheetId="18" r:id="rId6"/>
    <sheet name="Summary Tables" sheetId="19" r:id="rId7"/>
    <sheet name="Lookups &amp; Definitions" sheetId="9" r:id="rId8"/>
    <sheet name="Score Chart" sheetId="4" state="hidden" r:id="rId9"/>
    <sheet name="Data" sheetId="2" state="hidden" r:id="rId10"/>
    <sheet name="Change History" sheetId="5" state="hidden" r:id="rId11"/>
    <sheet name="Sheet1" sheetId="6" state="hidden" r:id="rId12"/>
  </sheets>
  <definedNames>
    <definedName name="_xlnm._FilterDatabase" localSheetId="2" hidden="1">'A. Financial Analysis'!$B$2:$Q$47</definedName>
    <definedName name="_xlnm.Print_Area" localSheetId="2">'A. Financial Analysis'!$A$1:$Q$89</definedName>
    <definedName name="_xlnm.Print_Area" localSheetId="3">'B. Funding Sources'!$A$1:$R$39</definedName>
    <definedName name="_xlnm.Print_Area" localSheetId="4">'C. Budget Change Contract'!$A$1:$R$48</definedName>
    <definedName name="_xlnm.Print_Area" localSheetId="8">'Score Chart'!$B$1:$O$30</definedName>
    <definedName name="_xlnm.Print_Area" localSheetId="6">'Summary Tables'!$A$1:$V$24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14" l="1"/>
  <c r="Q11" i="14"/>
  <c r="Q14" i="14"/>
  <c r="S14" i="14" s="1"/>
  <c r="Q15" i="14"/>
  <c r="Q8" i="14"/>
  <c r="O10" i="19"/>
  <c r="I81" i="14"/>
  <c r="H81" i="14"/>
  <c r="H80" i="14"/>
  <c r="O29" i="14"/>
  <c r="O34" i="14" s="1"/>
  <c r="J33" i="14"/>
  <c r="J10" i="19" s="1"/>
  <c r="K33" i="14"/>
  <c r="K10" i="19" s="1"/>
  <c r="L33" i="14"/>
  <c r="L10" i="19" s="1"/>
  <c r="M33" i="14"/>
  <c r="M10" i="19" s="1"/>
  <c r="N33" i="14"/>
  <c r="N10" i="19" s="1"/>
  <c r="O33" i="14"/>
  <c r="P33" i="14"/>
  <c r="P10" i="19" s="1"/>
  <c r="Q12" i="14" l="1"/>
  <c r="Q13" i="14"/>
  <c r="S13" i="14" s="1"/>
  <c r="H29" i="14"/>
  <c r="Q9" i="14"/>
  <c r="O9" i="19"/>
  <c r="H46" i="19"/>
  <c r="I46" i="19"/>
  <c r="J46" i="19"/>
  <c r="K46" i="19"/>
  <c r="L46" i="19"/>
  <c r="M46" i="19"/>
  <c r="G45" i="19"/>
  <c r="G46" i="19"/>
  <c r="G44" i="19"/>
  <c r="L44" i="19"/>
  <c r="I43" i="19"/>
  <c r="J43" i="19"/>
  <c r="K43" i="19"/>
  <c r="L43" i="19"/>
  <c r="M43" i="19"/>
  <c r="H43" i="19"/>
  <c r="I77" i="14" l="1"/>
  <c r="I80" i="14" s="1"/>
  <c r="G15" i="18"/>
  <c r="N16" i="19" l="1"/>
  <c r="O16" i="19"/>
  <c r="P16" i="19"/>
  <c r="I8" i="19"/>
  <c r="J8" i="19"/>
  <c r="K8" i="19"/>
  <c r="L8" i="19"/>
  <c r="M8" i="19"/>
  <c r="N8" i="19"/>
  <c r="O8" i="19"/>
  <c r="P8" i="19"/>
  <c r="H8" i="19"/>
  <c r="P7" i="19"/>
  <c r="I7" i="19"/>
  <c r="J7" i="19"/>
  <c r="K7" i="19"/>
  <c r="L7" i="19"/>
  <c r="M7" i="19"/>
  <c r="N7" i="19"/>
  <c r="O7" i="19"/>
  <c r="H7" i="19"/>
  <c r="Q78" i="14"/>
  <c r="Q79" i="14"/>
  <c r="F7" i="11" l="1"/>
  <c r="F35" i="11"/>
  <c r="G35" i="11"/>
  <c r="H35" i="11"/>
  <c r="I35" i="11"/>
  <c r="J35" i="11"/>
  <c r="K35" i="11"/>
  <c r="L35" i="11"/>
  <c r="M35" i="11"/>
  <c r="E35" i="11"/>
  <c r="M20" i="11"/>
  <c r="F20" i="11"/>
  <c r="G20" i="11"/>
  <c r="H20" i="11"/>
  <c r="I20" i="11"/>
  <c r="J20" i="11"/>
  <c r="K20" i="11"/>
  <c r="L20" i="11"/>
  <c r="E20" i="11"/>
  <c r="G9" i="11"/>
  <c r="H9" i="11"/>
  <c r="I9" i="11"/>
  <c r="J9" i="11"/>
  <c r="K9" i="11"/>
  <c r="L9" i="11"/>
  <c r="M9" i="11"/>
  <c r="G8" i="11"/>
  <c r="H8" i="11"/>
  <c r="I8" i="11"/>
  <c r="J8" i="11"/>
  <c r="K8" i="11"/>
  <c r="L8" i="11"/>
  <c r="M8" i="11"/>
  <c r="E9" i="11"/>
  <c r="G7" i="11"/>
  <c r="H7" i="11"/>
  <c r="I7" i="11"/>
  <c r="J7" i="11"/>
  <c r="K7" i="11"/>
  <c r="L7" i="11"/>
  <c r="M7" i="11"/>
  <c r="F26" i="11"/>
  <c r="G26" i="11"/>
  <c r="H26" i="11"/>
  <c r="I26" i="11"/>
  <c r="J26" i="11"/>
  <c r="K26" i="11"/>
  <c r="L26" i="11"/>
  <c r="M26" i="11"/>
  <c r="E26" i="11"/>
  <c r="E6" i="11"/>
  <c r="M25" i="11"/>
  <c r="F25" i="11"/>
  <c r="G25" i="11"/>
  <c r="H25" i="11"/>
  <c r="I25" i="11"/>
  <c r="J25" i="11"/>
  <c r="K25" i="11"/>
  <c r="L25" i="11"/>
  <c r="E25" i="11"/>
  <c r="E5" i="11"/>
  <c r="E12" i="11" s="1"/>
  <c r="F8" i="11" l="1"/>
  <c r="E8" i="11"/>
  <c r="F9" i="11"/>
  <c r="E7" i="11"/>
  <c r="J25" i="7"/>
  <c r="J24" i="7"/>
  <c r="K24" i="7"/>
  <c r="H44" i="19" s="1"/>
  <c r="P15" i="7"/>
  <c r="P16" i="7"/>
  <c r="P17" i="7"/>
  <c r="P18" i="7"/>
  <c r="P19" i="7"/>
  <c r="P20" i="7"/>
  <c r="P21" i="7"/>
  <c r="P22" i="7"/>
  <c r="P23" i="7"/>
  <c r="P14" i="7"/>
  <c r="M5" i="11"/>
  <c r="M12" i="11" s="1"/>
  <c r="M6" i="11"/>
  <c r="H77" i="14"/>
  <c r="H15" i="19" s="1"/>
  <c r="P59" i="14"/>
  <c r="P63" i="14" s="1"/>
  <c r="Q52" i="14"/>
  <c r="Q53" i="14"/>
  <c r="Q54" i="14"/>
  <c r="Q55" i="14"/>
  <c r="Q56" i="14"/>
  <c r="Q57" i="14"/>
  <c r="Q58" i="14"/>
  <c r="Q51" i="14"/>
  <c r="H59" i="14"/>
  <c r="H63" i="14" s="1"/>
  <c r="H14" i="19" s="1"/>
  <c r="O77" i="14"/>
  <c r="O80" i="14" s="1"/>
  <c r="O15" i="19" s="1"/>
  <c r="Q67" i="14"/>
  <c r="Q68" i="14"/>
  <c r="Q69" i="14"/>
  <c r="Q70" i="14"/>
  <c r="Q71" i="14"/>
  <c r="Q72" i="14"/>
  <c r="Q73" i="14"/>
  <c r="Q74" i="14"/>
  <c r="Q75" i="14"/>
  <c r="Q76" i="14"/>
  <c r="Q66" i="14"/>
  <c r="Q65" i="14"/>
  <c r="Q64" i="14"/>
  <c r="Q62" i="14"/>
  <c r="Q61" i="14"/>
  <c r="Q60" i="14"/>
  <c r="Q40" i="14"/>
  <c r="S40" i="14" s="1"/>
  <c r="I46" i="14"/>
  <c r="I11" i="19" s="1"/>
  <c r="J46" i="14"/>
  <c r="J11" i="19" s="1"/>
  <c r="K46" i="14"/>
  <c r="K11" i="19" s="1"/>
  <c r="L46" i="14"/>
  <c r="L11" i="19" s="1"/>
  <c r="M46" i="14"/>
  <c r="M11" i="19" s="1"/>
  <c r="N46" i="14"/>
  <c r="N11" i="19" s="1"/>
  <c r="O46" i="14"/>
  <c r="O11" i="19" s="1"/>
  <c r="P46" i="14"/>
  <c r="P11" i="19" s="1"/>
  <c r="H46" i="14"/>
  <c r="H11" i="19" s="1"/>
  <c r="Q38" i="14"/>
  <c r="S38" i="14" s="1"/>
  <c r="Q39" i="14"/>
  <c r="S39" i="14" s="1"/>
  <c r="Q41" i="14"/>
  <c r="S41" i="14" s="1"/>
  <c r="Q42" i="14"/>
  <c r="S42" i="14" s="1"/>
  <c r="Q43" i="14"/>
  <c r="S43" i="14" s="1"/>
  <c r="Q44" i="14"/>
  <c r="S44" i="14" s="1"/>
  <c r="Q45" i="14"/>
  <c r="S45" i="14" s="1"/>
  <c r="Q37" i="14"/>
  <c r="S37" i="14" s="1"/>
  <c r="Q36" i="14"/>
  <c r="S36" i="14" s="1"/>
  <c r="Q35" i="14"/>
  <c r="S35" i="14" s="1"/>
  <c r="Q32" i="14"/>
  <c r="Q31" i="14"/>
  <c r="H32" i="19" s="1"/>
  <c r="H31" i="19"/>
  <c r="I29" i="14"/>
  <c r="I30" i="14" s="1"/>
  <c r="I33" i="14" s="1"/>
  <c r="I10" i="19" s="1"/>
  <c r="J29" i="14"/>
  <c r="K29" i="14"/>
  <c r="L29" i="14"/>
  <c r="M29" i="14"/>
  <c r="N29" i="14"/>
  <c r="P29" i="14"/>
  <c r="Q7" i="14"/>
  <c r="S7" i="14" s="1"/>
  <c r="S8" i="14"/>
  <c r="S9" i="14"/>
  <c r="S10" i="14"/>
  <c r="S11" i="14"/>
  <c r="S12" i="14"/>
  <c r="S15" i="14"/>
  <c r="Q16" i="14"/>
  <c r="S16" i="14" s="1"/>
  <c r="Q17" i="14"/>
  <c r="S17" i="14" s="1"/>
  <c r="Q18" i="14"/>
  <c r="S18" i="14" s="1"/>
  <c r="Q19" i="14"/>
  <c r="S19" i="14" s="1"/>
  <c r="Q20" i="14"/>
  <c r="S20" i="14" s="1"/>
  <c r="Q21" i="14"/>
  <c r="S21" i="14" s="1"/>
  <c r="Q22" i="14"/>
  <c r="S22" i="14" s="1"/>
  <c r="Q23" i="14"/>
  <c r="S23" i="14" s="1"/>
  <c r="Q24" i="14"/>
  <c r="S24" i="14" s="1"/>
  <c r="Q25" i="14"/>
  <c r="S25" i="14" s="1"/>
  <c r="Q26" i="14"/>
  <c r="S26" i="14" s="1"/>
  <c r="Q27" i="14"/>
  <c r="S27" i="14" s="1"/>
  <c r="Q28" i="14"/>
  <c r="S28" i="14" s="1"/>
  <c r="Q5" i="14"/>
  <c r="M9" i="19" l="1"/>
  <c r="M34" i="14"/>
  <c r="M47" i="14" s="1"/>
  <c r="M12" i="19" s="1"/>
  <c r="J34" i="14"/>
  <c r="J47" i="14" s="1"/>
  <c r="J12" i="19" s="1"/>
  <c r="J9" i="19"/>
  <c r="L9" i="19"/>
  <c r="L34" i="14"/>
  <c r="L47" i="14" s="1"/>
  <c r="L12" i="19" s="1"/>
  <c r="K34" i="14"/>
  <c r="K47" i="14" s="1"/>
  <c r="K12" i="19" s="1"/>
  <c r="K9" i="19"/>
  <c r="N9" i="19"/>
  <c r="N34" i="14"/>
  <c r="N47" i="14" s="1"/>
  <c r="N12" i="19" s="1"/>
  <c r="P9" i="19"/>
  <c r="P34" i="14"/>
  <c r="P47" i="14" s="1"/>
  <c r="P12" i="19" s="1"/>
  <c r="I9" i="19"/>
  <c r="I34" i="14"/>
  <c r="I47" i="14" s="1"/>
  <c r="S5" i="14"/>
  <c r="Q6" i="14"/>
  <c r="S6" i="14" s="1"/>
  <c r="I32" i="19"/>
  <c r="M27" i="11"/>
  <c r="P14" i="19"/>
  <c r="I30" i="19"/>
  <c r="I31" i="19"/>
  <c r="M29" i="11"/>
  <c r="P24" i="7"/>
  <c r="M44" i="19" s="1"/>
  <c r="K25" i="7"/>
  <c r="H45" i="19" s="1"/>
  <c r="O47" i="14"/>
  <c r="O12" i="19" s="1"/>
  <c r="Q46" i="14"/>
  <c r="M10" i="11" l="1"/>
  <c r="M21" i="11" s="1"/>
  <c r="H9" i="19"/>
  <c r="H30" i="14"/>
  <c r="H30" i="19"/>
  <c r="J30" i="19" s="1"/>
  <c r="F10" i="11"/>
  <c r="F21" i="11" s="1"/>
  <c r="Q29" i="14"/>
  <c r="Q9" i="19" s="1"/>
  <c r="M37" i="11"/>
  <c r="M36" i="11"/>
  <c r="M22" i="11"/>
  <c r="M3" i="11" s="1"/>
  <c r="I12" i="19"/>
  <c r="I33" i="19"/>
  <c r="Q11" i="19"/>
  <c r="P77" i="14"/>
  <c r="P80" i="14" s="1"/>
  <c r="P15" i="19" s="1"/>
  <c r="H33" i="14" l="1"/>
  <c r="Q30" i="14"/>
  <c r="F22" i="11"/>
  <c r="I35" i="19"/>
  <c r="J32" i="19"/>
  <c r="J31" i="19"/>
  <c r="P81" i="14"/>
  <c r="H16" i="19"/>
  <c r="H10" i="19" l="1"/>
  <c r="Q33" i="14"/>
  <c r="Q10" i="19" s="1"/>
  <c r="H34" i="14"/>
  <c r="J33" i="19"/>
  <c r="H33" i="19"/>
  <c r="H35" i="19" s="1"/>
  <c r="P83" i="14"/>
  <c r="P18" i="19" s="1"/>
  <c r="E10" i="11" l="1"/>
  <c r="H47" i="14"/>
  <c r="Q34" i="14"/>
  <c r="Q47" i="14" s="1"/>
  <c r="Q12" i="19" s="1"/>
  <c r="J35" i="19" s="1"/>
  <c r="F15" i="18"/>
  <c r="L24" i="7"/>
  <c r="M24" i="7"/>
  <c r="J44" i="19" s="1"/>
  <c r="N24" i="7"/>
  <c r="K44" i="19" s="1"/>
  <c r="O24" i="7"/>
  <c r="K35" i="19" l="1"/>
  <c r="E21" i="11"/>
  <c r="E22" i="11"/>
  <c r="H83" i="14"/>
  <c r="H12" i="19"/>
  <c r="L25" i="7"/>
  <c r="I45" i="19" s="1"/>
  <c r="I44" i="19"/>
  <c r="M25" i="7"/>
  <c r="J45" i="19" s="1"/>
  <c r="I15" i="19"/>
  <c r="J77" i="14"/>
  <c r="J80" i="14" s="1"/>
  <c r="J15" i="19" s="1"/>
  <c r="K77" i="14"/>
  <c r="K80" i="14" s="1"/>
  <c r="K15" i="19" s="1"/>
  <c r="L77" i="14"/>
  <c r="L80" i="14" s="1"/>
  <c r="L15" i="19" s="1"/>
  <c r="M77" i="14"/>
  <c r="M80" i="14" s="1"/>
  <c r="M15" i="19" s="1"/>
  <c r="N77" i="14"/>
  <c r="N80" i="14" s="1"/>
  <c r="N15" i="19" s="1"/>
  <c r="H85" i="14" l="1"/>
  <c r="H18" i="19"/>
  <c r="H20" i="19" s="1"/>
  <c r="N25" i="7"/>
  <c r="K45" i="19" s="1"/>
  <c r="Q77" i="14"/>
  <c r="Q80" i="14" s="1"/>
  <c r="Q15" i="19" s="1"/>
  <c r="O25" i="7" l="1"/>
  <c r="L45" i="19" s="1"/>
  <c r="G10" i="11"/>
  <c r="G21" i="11" s="1"/>
  <c r="O59" i="14"/>
  <c r="O63" i="14" s="1"/>
  <c r="O14" i="19" s="1"/>
  <c r="N59" i="14"/>
  <c r="N63" i="14" s="1"/>
  <c r="N14" i="19" s="1"/>
  <c r="M59" i="14"/>
  <c r="M63" i="14" s="1"/>
  <c r="M14" i="19" s="1"/>
  <c r="L59" i="14"/>
  <c r="L63" i="14" s="1"/>
  <c r="L14" i="19" s="1"/>
  <c r="K59" i="14"/>
  <c r="K63" i="14" s="1"/>
  <c r="J59" i="14"/>
  <c r="J63" i="14" s="1"/>
  <c r="J14" i="19" s="1"/>
  <c r="I59" i="14"/>
  <c r="L10" i="11"/>
  <c r="L21" i="11" s="1"/>
  <c r="K10" i="11"/>
  <c r="K21" i="11" s="1"/>
  <c r="I10" i="11"/>
  <c r="I21" i="11" s="1"/>
  <c r="H10" i="11"/>
  <c r="H21" i="11" s="1"/>
  <c r="L6" i="11"/>
  <c r="F6" i="11"/>
  <c r="G6" i="11"/>
  <c r="H6" i="11"/>
  <c r="I6" i="11"/>
  <c r="J6" i="11"/>
  <c r="K6" i="11"/>
  <c r="F5" i="11"/>
  <c r="G5" i="11"/>
  <c r="H5" i="11"/>
  <c r="I5" i="11"/>
  <c r="J5" i="11"/>
  <c r="K5" i="11"/>
  <c r="L5" i="11"/>
  <c r="P25" i="7" l="1"/>
  <c r="M45" i="19" s="1"/>
  <c r="G22" i="11"/>
  <c r="K14" i="19"/>
  <c r="K22" i="11"/>
  <c r="L22" i="11"/>
  <c r="H22" i="11"/>
  <c r="I22" i="11"/>
  <c r="L81" i="14"/>
  <c r="L16" i="19" s="1"/>
  <c r="J81" i="14"/>
  <c r="J16" i="19" s="1"/>
  <c r="G29" i="11"/>
  <c r="G12" i="11"/>
  <c r="H29" i="11"/>
  <c r="H12" i="11"/>
  <c r="J29" i="11"/>
  <c r="J12" i="11"/>
  <c r="F12" i="11"/>
  <c r="F29" i="11"/>
  <c r="E29" i="11"/>
  <c r="L29" i="11"/>
  <c r="L12" i="11"/>
  <c r="K12" i="11"/>
  <c r="K29" i="11"/>
  <c r="I29" i="11"/>
  <c r="I12" i="11"/>
  <c r="Q59" i="14"/>
  <c r="Q63" i="14" s="1"/>
  <c r="I63" i="14"/>
  <c r="I14" i="19" s="1"/>
  <c r="I27" i="11"/>
  <c r="I36" i="11" s="1"/>
  <c r="J27" i="11"/>
  <c r="J36" i="11" s="1"/>
  <c r="N81" i="14"/>
  <c r="O81" i="14"/>
  <c r="H27" i="11"/>
  <c r="H36" i="11" s="1"/>
  <c r="J10" i="11"/>
  <c r="J21" i="11" s="1"/>
  <c r="I37" i="11" l="1"/>
  <c r="I3" i="11" s="1"/>
  <c r="H37" i="11"/>
  <c r="J37" i="11"/>
  <c r="J22" i="11"/>
  <c r="H3" i="11"/>
  <c r="Q14" i="19"/>
  <c r="F27" i="11"/>
  <c r="F36" i="11" s="1"/>
  <c r="L83" i="14"/>
  <c r="L18" i="19" s="1"/>
  <c r="K81" i="14"/>
  <c r="M81" i="14"/>
  <c r="L27" i="11"/>
  <c r="G27" i="11"/>
  <c r="G36" i="11" s="1"/>
  <c r="K27" i="11"/>
  <c r="E27" i="11"/>
  <c r="E36" i="11" s="1"/>
  <c r="J83" i="14"/>
  <c r="J18" i="19" s="1"/>
  <c r="O83" i="14"/>
  <c r="O18" i="19" s="1"/>
  <c r="N83" i="14"/>
  <c r="N18" i="19" s="1"/>
  <c r="K37" i="11" l="1"/>
  <c r="K3" i="11" s="1"/>
  <c r="K36" i="11"/>
  <c r="J3" i="11"/>
  <c r="L37" i="11"/>
  <c r="L3" i="11" s="1"/>
  <c r="L36" i="11"/>
  <c r="E37" i="11"/>
  <c r="E3" i="11" s="1"/>
  <c r="G37" i="11"/>
  <c r="G3" i="11" s="1"/>
  <c r="M83" i="14"/>
  <c r="M18" i="19" s="1"/>
  <c r="M16" i="19"/>
  <c r="K83" i="14"/>
  <c r="K18" i="19" s="1"/>
  <c r="K16" i="19"/>
  <c r="I16" i="19"/>
  <c r="I83" i="14"/>
  <c r="Q81" i="14"/>
  <c r="F37" i="11"/>
  <c r="F3" i="11" s="1"/>
  <c r="Q16" i="19" l="1"/>
  <c r="Q83" i="14"/>
  <c r="Q18" i="19" s="1"/>
  <c r="I85" i="14"/>
  <c r="J85" i="14"/>
  <c r="K85" i="14"/>
  <c r="L85" i="14"/>
  <c r="M85" i="14"/>
  <c r="N85" i="14"/>
  <c r="O85" i="14"/>
  <c r="P85" i="14"/>
  <c r="I18" i="19"/>
  <c r="L89" i="14" l="1"/>
  <c r="O20" i="19"/>
  <c r="P20" i="19"/>
  <c r="Q22" i="19" s="1"/>
  <c r="I20" i="19"/>
  <c r="J20" i="19"/>
  <c r="K20" i="19"/>
  <c r="L20" i="19"/>
  <c r="M20" i="19"/>
  <c r="N20" i="19"/>
  <c r="L87" i="14"/>
  <c r="G3" i="2"/>
  <c r="H3" i="2"/>
  <c r="I3" i="2"/>
  <c r="F4" i="2"/>
  <c r="F5" i="2"/>
  <c r="F6" i="2"/>
  <c r="F7" i="2"/>
  <c r="F8" i="2"/>
  <c r="F9" i="2"/>
  <c r="F10" i="2"/>
  <c r="F11" i="2"/>
  <c r="F12" i="2"/>
  <c r="F13" i="2"/>
  <c r="F14" i="2"/>
  <c r="F15" i="2"/>
  <c r="F16" i="2"/>
  <c r="F17" i="2"/>
  <c r="D17" i="2"/>
  <c r="I17" i="2" s="1"/>
  <c r="C17" i="2"/>
  <c r="H17" i="2" s="1"/>
  <c r="B17" i="2"/>
  <c r="G17" i="2" s="1"/>
  <c r="D16" i="2"/>
  <c r="I16" i="2" s="1"/>
  <c r="C16" i="2"/>
  <c r="B16" i="2"/>
  <c r="D15" i="2"/>
  <c r="I15" i="2" s="1"/>
  <c r="C15" i="2"/>
  <c r="H15" i="2" s="1"/>
  <c r="B15" i="2"/>
  <c r="G15" i="2" s="1"/>
  <c r="D14" i="2"/>
  <c r="C14" i="2"/>
  <c r="B14" i="2"/>
  <c r="D13" i="2"/>
  <c r="I13" i="2" s="1"/>
  <c r="C13" i="2"/>
  <c r="H13" i="2" s="1"/>
  <c r="B13" i="2"/>
  <c r="D12" i="2"/>
  <c r="C12" i="2"/>
  <c r="B12" i="2"/>
  <c r="D11" i="2"/>
  <c r="C11" i="2"/>
  <c r="B11" i="2"/>
  <c r="D10" i="2"/>
  <c r="C10" i="2"/>
  <c r="B10" i="2"/>
  <c r="D9" i="2"/>
  <c r="I9" i="2" s="1"/>
  <c r="C9" i="2"/>
  <c r="H9" i="2" s="1"/>
  <c r="B9" i="2"/>
  <c r="D8" i="2"/>
  <c r="I8" i="2" s="1"/>
  <c r="C8" i="2"/>
  <c r="B8" i="2"/>
  <c r="D7" i="2"/>
  <c r="I7" i="2" s="1"/>
  <c r="B7" i="2"/>
  <c r="G7" i="2" s="1"/>
  <c r="C7" i="2"/>
  <c r="H7" i="2" s="1"/>
  <c r="C6" i="2"/>
  <c r="D6" i="2"/>
  <c r="B6" i="2"/>
  <c r="D5" i="2"/>
  <c r="C5" i="2"/>
  <c r="B5" i="2"/>
  <c r="D4" i="2"/>
  <c r="C4" i="2"/>
  <c r="B4" i="2"/>
  <c r="I10" i="2" l="1"/>
  <c r="G16" i="2"/>
  <c r="H16" i="2"/>
  <c r="G8" i="2"/>
  <c r="H12" i="2"/>
  <c r="H8" i="2"/>
  <c r="I12" i="2"/>
  <c r="H4" i="2"/>
  <c r="I4" i="2"/>
  <c r="G10" i="2"/>
  <c r="H10" i="2"/>
  <c r="J17" i="2"/>
  <c r="K17" i="2" s="1"/>
  <c r="J7" i="2"/>
  <c r="K7" i="2" s="1"/>
  <c r="J15" i="2"/>
  <c r="K15" i="2" s="1"/>
  <c r="G14" i="2"/>
  <c r="G12" i="2"/>
  <c r="G6" i="2"/>
  <c r="G4" i="2"/>
  <c r="I14" i="2"/>
  <c r="I6" i="2"/>
  <c r="G13" i="2"/>
  <c r="G11" i="2"/>
  <c r="G9" i="2"/>
  <c r="G5" i="2"/>
  <c r="H14" i="2"/>
  <c r="H11" i="2"/>
  <c r="H5" i="2"/>
  <c r="I11" i="2"/>
  <c r="I5" i="2"/>
  <c r="H6" i="2"/>
  <c r="J10" i="2" l="1"/>
  <c r="K10" i="2" s="1"/>
  <c r="J16" i="2"/>
  <c r="K16" i="2" s="1"/>
  <c r="J8" i="2"/>
  <c r="K8" i="2" s="1"/>
  <c r="J9" i="2"/>
  <c r="K9" i="2" s="1"/>
  <c r="J13" i="2"/>
  <c r="K13" i="2" s="1"/>
  <c r="J5" i="2"/>
  <c r="K5" i="2" s="1"/>
  <c r="J14" i="2"/>
  <c r="K14" i="2" s="1"/>
  <c r="J12" i="2"/>
  <c r="K12" i="2" s="1"/>
  <c r="J6" i="2"/>
  <c r="K6" i="2" s="1"/>
  <c r="J4" i="2"/>
  <c r="K4" i="2" s="1"/>
  <c r="J11" i="2"/>
  <c r="K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Sian Houdmont</author>
  </authors>
  <commentList>
    <comment ref="B2" authorId="0" shapeId="0" xr:uid="{9866B7C7-C846-4D20-B7E4-144D48E1034F}">
      <text>
        <r>
          <rPr>
            <b/>
            <sz val="9"/>
            <color indexed="81"/>
            <rFont val="Tahoma"/>
            <family val="2"/>
          </rPr>
          <t>See 'Definitions' tab for confidence levels definition.</t>
        </r>
      </text>
    </comment>
    <comment ref="C2" authorId="0" shapeId="0" xr:uid="{47B8E431-56F7-47B9-A33B-789E4C13EE90}">
      <text>
        <r>
          <rPr>
            <b/>
            <sz val="9"/>
            <color indexed="81"/>
            <rFont val="Tahoma"/>
            <family val="2"/>
          </rPr>
          <t>See 'Definitions' tab for confidence levels definition.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Houdmont</author>
    <author>tc={6AB7B9E6-0834-4726-BEE0-FC88B3636FEA}</author>
  </authors>
  <commentList>
    <comment ref="K5" authorId="0" shapeId="0" xr:uid="{1EAC8EF4-B283-4DDE-A167-7EC1ACF2F6BB}">
      <text>
        <r>
          <rPr>
            <b/>
            <sz val="9"/>
            <color indexed="81"/>
            <rFont val="Tahoma"/>
            <family val="2"/>
          </rPr>
          <t>See 'Lookups &amp; Definitions' tab.</t>
        </r>
      </text>
    </comment>
    <comment ref="J13" authorId="1" shapeId="0" xr:uid="{6AB7B9E6-0834-4726-BEE0-FC88B3636FEA}">
      <text>
        <t>[Threaded comment]
Your version of Excel allows you to read this threaded comment; however, any edits to it will get removed if the file is opened in a newer version of Excel. Learn more: https://go.microsoft.com/fwlink/?linkid=870924
Comment:
    This column only required if completing this benefit contract retrospectively</t>
      </text>
    </comment>
  </commentList>
</comments>
</file>

<file path=xl/sharedStrings.xml><?xml version="1.0" encoding="utf-8"?>
<sst xmlns="http://schemas.openxmlformats.org/spreadsheetml/2006/main" count="540" uniqueCount="391">
  <si>
    <t>Summary</t>
  </si>
  <si>
    <t>This financial sheet should be used to describe the financial implications of any change activity. In most circumstances it will be attached as an appendix to support a business case or cabinet proposal (this is mandatory for all projects/programmes within the change portfolio). It should primarily be used for change with a lifespan of &lt;10 years - larger scale capital/infrastructure change activity which has longer lifetimes are likely to need additional info/financial analysis. Contact your Finance BP and the capital team for further advice.
This document should used for documenting financial implications only - this is not for capturing any non-financial implications (e.g. improved performance, reduced risk). Other implications or benefits should be captured in your main business case or other supporting papers.</t>
  </si>
  <si>
    <t>Summary Project Info</t>
  </si>
  <si>
    <t>Lead Director (Sponsor):</t>
  </si>
  <si>
    <t>Project/ Programme Title:</t>
  </si>
  <si>
    <t>Lifecycle stage:</t>
  </si>
  <si>
    <t>Lead Officer/ Project Executive:</t>
  </si>
  <si>
    <t>Project/Programme ID:</t>
  </si>
  <si>
    <t>Version:</t>
  </si>
  <si>
    <t>Project/Programme Manager:</t>
  </si>
  <si>
    <t>Project/Programme Description:</t>
  </si>
  <si>
    <t>Portfolio Holder:</t>
  </si>
  <si>
    <r>
      <t>Option Title/ Description:</t>
    </r>
    <r>
      <rPr>
        <i/>
        <sz val="12"/>
        <color theme="0"/>
        <rFont val="Calibri"/>
        <family val="2"/>
        <scheme val="minor"/>
      </rPr>
      <t xml:space="preserve">
If you are at Outline Business Case stage and have multiple options, please state which option this workbook relates to.</t>
    </r>
  </si>
  <si>
    <t>Checklist</t>
  </si>
  <si>
    <t xml:space="preserve">A. Financial Analysis </t>
  </si>
  <si>
    <t>Yes</t>
  </si>
  <si>
    <t>B. Funding sources</t>
  </si>
  <si>
    <t>C. Benefit Contract</t>
  </si>
  <si>
    <t>No</t>
  </si>
  <si>
    <t>Benefits to be identified at later stage</t>
  </si>
  <si>
    <t>Other additional info - project specific</t>
  </si>
  <si>
    <t>Detailed Guidance</t>
  </si>
  <si>
    <t>Tab</t>
  </si>
  <si>
    <t>Purpose</t>
  </si>
  <si>
    <t>Guidance Notes</t>
  </si>
  <si>
    <r>
      <rPr>
        <b/>
        <sz val="12"/>
        <color rgb="FF92D050"/>
        <rFont val="Calibri"/>
        <family val="2"/>
        <scheme val="minor"/>
      </rPr>
      <t>Highly Recommended:</t>
    </r>
    <r>
      <rPr>
        <b/>
        <sz val="12"/>
        <color theme="0"/>
        <rFont val="Calibri"/>
        <family val="2"/>
        <scheme val="minor"/>
      </rPr>
      <t xml:space="preserve">
Baseline As-is Costs</t>
    </r>
  </si>
  <si>
    <r>
      <t xml:space="preserve">What costs/spend/budgets will be likely be affected by your work?
</t>
    </r>
    <r>
      <rPr>
        <sz val="9"/>
        <color theme="1"/>
        <rFont val="Calibri"/>
        <family val="2"/>
        <scheme val="minor"/>
      </rPr>
      <t xml:space="preserve">
To outline the as-is baseline costs at the outset of the project</t>
    </r>
  </si>
  <si>
    <t>- This tab is highly recommended to complete at the initiation of a project.
- It is available to capture all baseline costs and budgets associated with a project/ change activity. It should help you define what spend sits in which budget, and identify where you may have higher spend than current budgets.
-  Your options will have varying degrees of impact on the spend/budgets outlined. This will be shown throughout the rest of the tabs.</t>
  </si>
  <si>
    <r>
      <t xml:space="preserve">A. Financial Analysis Tab
</t>
    </r>
    <r>
      <rPr>
        <b/>
        <i/>
        <sz val="12"/>
        <color rgb="FFFF0000"/>
        <rFont val="Calibri"/>
        <family val="2"/>
        <scheme val="minor"/>
      </rPr>
      <t>[Mandatory]</t>
    </r>
  </si>
  <si>
    <r>
      <t>How much will cost and save?</t>
    </r>
    <r>
      <rPr>
        <sz val="9"/>
        <color theme="1"/>
        <rFont val="Calibri"/>
        <family val="2"/>
        <scheme val="minor"/>
      </rPr>
      <t xml:space="preserve">
To calculate the full financial costs and financial benefits of the project, and support decision makers as to whether this 'stacks up'.</t>
    </r>
  </si>
  <si>
    <t>- This tab should outline all costs and financial benefits from the project - both one off and ongoing.  Financial benefits can include cost avoidance, and reduction to budget pressures, as well as budget savings.
- It is relevant for projects that are likely to mature within &lt;10 years - longer term projects will need more comprehensive  financials - seek advice from your Finance BP. In those instance you may need to calculate Net present value (NPV) or Return on investment (ROI).
- You should use a timeline that is applicable to your change e.g. the maximum contract length, or the asset's useful economic life. If you are unsure use the standard 5 year timeline (in line with MTFP) as a baseline and seek further advice from your Finance BP.  
- Costs entered as positive numbers, savings as negative. 
- Financials should be entered for each year  - i.e. not incremental.
- If you have multiple options you should complete a version per option (create a whole new workbook)
- At Mandate stage you would only include the 'OBC development' costs (as you would not know enough to complete further), but at OBC stage or beyond you should include all future costs (so if at OBC stage, you should include FBC development and Delivery costs, as well as the ongoing costs/savings). If at FBC sign off, you should include delivery only (including ongoing costs/savings).
- Contingency and adjustments for optimism bias should be built in explicitly to take account of your current confidence levels, risk and general bias. You should be explain/justify your contingency calculation used (state assumptions or reason). You may wish to refer to Green Book government advice. Note that your contingency should match  your project board  stated tolerances for costs.
- Make your assumptions and calculations clear (including days and day rate when including resource costs).</t>
  </si>
  <si>
    <r>
      <t xml:space="preserve">B. Funding sources Tab
</t>
    </r>
    <r>
      <rPr>
        <b/>
        <i/>
        <sz val="12"/>
        <color rgb="FFFF0000"/>
        <rFont val="Calibri"/>
        <family val="2"/>
        <scheme val="minor"/>
      </rPr>
      <t>[Mandatory]</t>
    </r>
  </si>
  <si>
    <r>
      <t xml:space="preserve">How will you pay for it?
</t>
    </r>
    <r>
      <rPr>
        <sz val="9"/>
        <color theme="1"/>
        <rFont val="Calibri"/>
        <family val="2"/>
        <scheme val="minor"/>
      </rPr>
      <t>To confirm how all 'new'/chargeable costs of the project will be funded - both one off and ongoing.</t>
    </r>
  </si>
  <si>
    <t xml:space="preserve">'- This tab is used for articulating all funding sources for all new costs - one off and ongoing. This tab does not cover savings/financial benefits (unless you are using savings to fund project costs), and opportunity costs are also excluded.
- This tab should be completed in full with at minimum a proposed funding source for all elements of the project before requesting financial comments.
- There are explicit rules around what costs can or can't be capitalised - if you are proposing use of capital funding you should discuss with your Finance BP in first instance.
- If the life of the project goes on beyond the years below, please extend the timeline accordingly.
- The expectation is this is completed for your 1st and 2nd preferred option(s) at OBC stage, and updated for your single option at FBC stage. </t>
  </si>
  <si>
    <r>
      <t xml:space="preserve">C. Budget Change Contract
</t>
    </r>
    <r>
      <rPr>
        <b/>
        <i/>
        <sz val="12"/>
        <color rgb="FFFF0000"/>
        <rFont val="Calibri"/>
        <family val="2"/>
        <scheme val="minor"/>
      </rPr>
      <t>[Mandatory if applicable]</t>
    </r>
  </si>
  <si>
    <r>
      <t xml:space="preserve">What base budget changes will result from this/ what are you committing to?
</t>
    </r>
    <r>
      <rPr>
        <sz val="9"/>
        <color theme="1"/>
        <rFont val="Calibri"/>
        <family val="2"/>
        <scheme val="minor"/>
      </rPr>
      <t>To outline and commit to the budgetary changes resulting from this change activity - this includes both benefits and budgetary disbenefits.</t>
    </r>
  </si>
  <si>
    <t>-  Only to use where there is a net financial impact with budgetary impact -  if there are no cashable benefits/disbenefits to your project  you are not required to complete this template/
- This should be used to confirm ongoing  budgetary changes resulting from the change activity only (cashable savings and disbenefits). This should not be used for non-cashable benefits such as cost avoidance, or reduction to pressures. 
- Other benefits such as non-cashable financial or non-financial should be captured within your business case/ proposal, not within this tab. (You're advised to have a benefit register to log your wider benefits).
- Adjust to the relevant timeline if beyond the MTFP 5 yr. period.
- You should complete just one tab per project/business case - with as many rows as you require.
- You should only include figures at FBC stage you are happy to be removed from budgets /adjusted to budgets. Only by exception will this be revisited.
-  For change portfolio business cases, a draft of this tab would ideally be completed once you have a preferred option at OBC stage, but is mandatory by FBC approval stage.
- This benefit contract must be signed off by the individuals listed at the bottom at each of the relevant sign off stages.
- This tab should be completed incrementally showing the annual net increase or decrease to a budget each year. The far right hand column should therefore show the total annual recurring benefit/disbenefit.
- This template can also be used for non change portfolio projects.  It is also the same template to be used for 'secured and delivered' of MTFP committed savings (many of which sit outside of the change portfolio).
- Upon completion, please submit a copy of your approved benefit contract to the PMO (portfoliomanagementoffice@bristol.gov.uk, and also your Finance BP).</t>
  </si>
  <si>
    <r>
      <rPr>
        <b/>
        <sz val="12"/>
        <color rgb="FF92D050"/>
        <rFont val="Calibri"/>
        <family val="2"/>
        <scheme val="minor"/>
      </rPr>
      <t>Optional/ Recommended:</t>
    </r>
    <r>
      <rPr>
        <b/>
        <sz val="12"/>
        <color theme="0"/>
        <rFont val="Calibri"/>
        <family val="2"/>
        <scheme val="minor"/>
      </rPr>
      <t xml:space="preserve">
Summary Format</t>
    </r>
  </si>
  <si>
    <r>
      <t>What is the summary financial position?</t>
    </r>
    <r>
      <rPr>
        <sz val="9"/>
        <color theme="1"/>
        <rFont val="Calibri"/>
        <family val="2"/>
        <scheme val="minor"/>
      </rPr>
      <t xml:space="preserve">
To present summary of your financial analysis, ready to extract/ copy into business case or other papers.</t>
    </r>
  </si>
  <si>
    <t>- This tab is optional  - but provides you with a template for filling in ready to copy/paste into the business case
- Ideally you will link the content in the table directly to the data in your financial analysis sheet(s), however you can also manually input it.
-Remember to double check it all matches up with your main financial sheet!</t>
  </si>
  <si>
    <t>Option Comparison</t>
  </si>
  <si>
    <t>Option Number/ Title:</t>
  </si>
  <si>
    <t>Total</t>
  </si>
  <si>
    <t>Yr ??/??</t>
  </si>
  <si>
    <t>Total new costs (adjusted for contingency/ optimism bais):</t>
  </si>
  <si>
    <t>Total opportunity costs:</t>
  </si>
  <si>
    <t>Total project expenditure (new + opp costs):</t>
  </si>
  <si>
    <t>Total on-going costs (incl. optimism bias adjustment):</t>
  </si>
  <si>
    <t>Gross savings - adjusted for optimism bias</t>
  </si>
  <si>
    <t>Total net savings ( less on-going costs):</t>
  </si>
  <si>
    <t>NET Total (net savings less total expenditure)</t>
  </si>
  <si>
    <t>Section 1: Financial Analysis</t>
  </si>
  <si>
    <t>Note - this tab should provide a picture of the full costs and savings over the life of the project/programme - costs should be entered in each year  in full</t>
  </si>
  <si>
    <t>%
Conf.</t>
  </si>
  <si>
    <t>Project Lifecycle stage</t>
  </si>
  <si>
    <t>Cost / Saving description</t>
  </si>
  <si>
    <t>Assumptions / Comments</t>
  </si>
  <si>
    <r>
      <t>Day Rate</t>
    </r>
    <r>
      <rPr>
        <i/>
        <sz val="10"/>
        <color theme="0"/>
        <rFont val="Arial"/>
        <family val="2"/>
      </rPr>
      <t xml:space="preserve">
(if applicable)</t>
    </r>
  </si>
  <si>
    <r>
      <t xml:space="preserve">Number of Days 
</t>
    </r>
    <r>
      <rPr>
        <i/>
        <sz val="10"/>
        <color theme="0"/>
        <rFont val="Arial"/>
        <family val="2"/>
      </rPr>
      <t>(if applicable)</t>
    </r>
  </si>
  <si>
    <t>2021/22</t>
  </si>
  <si>
    <t>2022/23</t>
  </si>
  <si>
    <t>yy/yy</t>
  </si>
  <si>
    <t>Check that your total spend for this line matches your assumptions for day rate and number of days</t>
  </si>
  <si>
    <t>One-off costs (New/chargeable)</t>
  </si>
  <si>
    <t>One off New Costs</t>
  </si>
  <si>
    <t>1. OBC development</t>
  </si>
  <si>
    <t>Total new/ chargeable costs:</t>
  </si>
  <si>
    <t xml:space="preserve">Optimism bias adjustment / contingecy </t>
  </si>
  <si>
    <t>Tota one off contingency/ tolerance:</t>
  </si>
  <si>
    <t>Total new/chargeable costs (adjusted for contingency/ optimism bias):</t>
  </si>
  <si>
    <t>One off opportunity costs</t>
  </si>
  <si>
    <t>Total opportunity/ non-chargeable costs:</t>
  </si>
  <si>
    <t>Total one off project expenditure (new + opp costs):</t>
  </si>
  <si>
    <t>Ongoing finances</t>
  </si>
  <si>
    <t>Type</t>
  </si>
  <si>
    <t>Ongoing costs</t>
  </si>
  <si>
    <t>Ongoing costs:</t>
  </si>
  <si>
    <t>Optimism bias adjustment / contingecy</t>
  </si>
  <si>
    <t>Ongoing savings</t>
  </si>
  <si>
    <t>Gross total savings:</t>
  </si>
  <si>
    <t>Optimism bias adjustment / contingecy addition  (state as a cost)</t>
  </si>
  <si>
    <t>Cumulative Net Total</t>
  </si>
  <si>
    <t>Projected payback period (yrs):</t>
  </si>
  <si>
    <t>Total cost/ saving over life of project:</t>
  </si>
  <si>
    <t>Section 2: Funding Sources</t>
  </si>
  <si>
    <t>Has the full funding been identified?</t>
  </si>
  <si>
    <t xml:space="preserve">Part 1: One off costs </t>
  </si>
  <si>
    <t>OBC development costs to be funded</t>
  </si>
  <si>
    <t>FBC development costs to be funded</t>
  </si>
  <si>
    <t>Delivery costs to be funded</t>
  </si>
  <si>
    <t>One off costs to be funded (new costs- incl. contingency)</t>
  </si>
  <si>
    <t>ONE OFF COSTS FUNDING</t>
  </si>
  <si>
    <t>Budget/ Cost Centre
(if known)</t>
  </si>
  <si>
    <t>Budget holder (Name/ Role)</t>
  </si>
  <si>
    <t>Status of funding</t>
  </si>
  <si>
    <r>
      <t>Comments</t>
    </r>
    <r>
      <rPr>
        <sz val="10"/>
        <color theme="0"/>
        <rFont val="Arial"/>
        <family val="2"/>
      </rPr>
      <t xml:space="preserve"> </t>
    </r>
    <r>
      <rPr>
        <i/>
        <sz val="10"/>
        <color theme="0"/>
        <rFont val="Arial"/>
        <family val="2"/>
      </rPr>
      <t xml:space="preserve"> (incl. indication if the budget holder has agreed/confirmed)</t>
    </r>
  </si>
  <si>
    <t>Lifecycle Stage</t>
  </si>
  <si>
    <t>Funding Type (select from dropdown)</t>
  </si>
  <si>
    <t>Proposed funding source/ description</t>
  </si>
  <si>
    <t>Total funding sources identified for one off costs:</t>
  </si>
  <si>
    <t>Is there a shortfall?</t>
  </si>
  <si>
    <t>How much is the shortfall (if any)?</t>
  </si>
  <si>
    <t>Part 2: Ongoing Costs</t>
  </si>
  <si>
    <t>Ongoing costs to be funded</t>
  </si>
  <si>
    <t>ONGOING COSTS FUNDING</t>
  </si>
  <si>
    <t>Budget/Funding description</t>
  </si>
  <si>
    <t>Current funding sources identified for one off:</t>
  </si>
  <si>
    <r>
      <t>Section 3: Budget Change Contract</t>
    </r>
    <r>
      <rPr>
        <b/>
        <i/>
        <sz val="11"/>
        <color theme="0"/>
        <rFont val="Calibri"/>
        <family val="2"/>
        <scheme val="minor"/>
      </rPr>
      <t xml:space="preserve"> </t>
    </r>
  </si>
  <si>
    <t>Project Summary &amp; Status</t>
  </si>
  <si>
    <t>Lead Director:</t>
  </si>
  <si>
    <t>Date Created:</t>
  </si>
  <si>
    <t>Project Manager:</t>
  </si>
  <si>
    <t>Lifecycle Stage/ Status:</t>
  </si>
  <si>
    <t>Original Approved:</t>
  </si>
  <si>
    <t>Portfolio  Holder:</t>
  </si>
  <si>
    <t>MTFP Saving ID:</t>
  </si>
  <si>
    <t>Last Date Amended/Approved:</t>
  </si>
  <si>
    <t>Savings summary</t>
  </si>
  <si>
    <t>Savings Title &amp; Description:</t>
  </si>
  <si>
    <t>Financial Benefits Realisation profile</t>
  </si>
  <si>
    <r>
      <t xml:space="preserve">Complete </t>
    </r>
    <r>
      <rPr>
        <b/>
        <sz val="11"/>
        <color theme="0"/>
        <rFont val="Calibri"/>
        <family val="2"/>
      </rPr>
      <t>incrementally</t>
    </r>
    <r>
      <rPr>
        <sz val="11"/>
        <color theme="0"/>
        <rFont val="Calibri"/>
        <family val="2"/>
      </rPr>
      <t xml:space="preserve"> - to show the </t>
    </r>
    <r>
      <rPr>
        <u/>
        <sz val="11"/>
        <color theme="0"/>
        <rFont val="Calibri"/>
        <family val="2"/>
      </rPr>
      <t>additional</t>
    </r>
    <r>
      <rPr>
        <sz val="11"/>
        <color theme="0"/>
        <rFont val="Calibri"/>
        <family val="2"/>
      </rPr>
      <t xml:space="preserve"> impact each year (the change/movement) over the life of the MTFP.  Check that the 'total annual recurring' accurately reflects the total annual impact.</t>
    </r>
  </si>
  <si>
    <t>Saving description:</t>
  </si>
  <si>
    <t>Saving calculation</t>
  </si>
  <si>
    <t>Category</t>
  </si>
  <si>
    <t>Confidence %</t>
  </si>
  <si>
    <t>Service Area + Account Code &amp; Cost Centre</t>
  </si>
  <si>
    <t>Historical years
(Net) £'000s</t>
  </si>
  <si>
    <t>21/22
(Net) £'000s</t>
  </si>
  <si>
    <t>22/23
(Net) £'000s</t>
  </si>
  <si>
    <t>23/24
(Net) £'000s</t>
  </si>
  <si>
    <t>24/25
(Net) £'000s</t>
  </si>
  <si>
    <t>25/26
(Net) £'000s</t>
  </si>
  <si>
    <t>Total annual recurring (over the period shown)</t>
  </si>
  <si>
    <t>Total annual recurring</t>
  </si>
  <si>
    <t>Total cumulative recurring:</t>
  </si>
  <si>
    <t>Actual/ Forecast Status:</t>
  </si>
  <si>
    <t>R</t>
  </si>
  <si>
    <t>A</t>
  </si>
  <si>
    <t>G</t>
  </si>
  <si>
    <t>Supporting Info</t>
  </si>
  <si>
    <t>Assumptions,  dependencies, risks</t>
  </si>
  <si>
    <t>ID</t>
  </si>
  <si>
    <t>Description</t>
  </si>
  <si>
    <t>Potential impact on financial benefits</t>
  </si>
  <si>
    <t>Key milestones</t>
  </si>
  <si>
    <t>Deadline/Milestone Date</t>
  </si>
  <si>
    <t>Delivered? (Y/N)</t>
  </si>
  <si>
    <t>Comments</t>
  </si>
  <si>
    <t xml:space="preserve">Financial Benefits Contract Approvals </t>
  </si>
  <si>
    <t>Refer to 'Lookups &amp; Definitions' tab for sign-off at each stage</t>
  </si>
  <si>
    <t>Draft (pre FBC)</t>
  </si>
  <si>
    <t>Full Business Case (FBC):</t>
  </si>
  <si>
    <t>Exception</t>
  </si>
  <si>
    <t>Project Closure</t>
  </si>
  <si>
    <t>Secured and delivered</t>
  </si>
  <si>
    <t>Budget Owner sign-off:</t>
  </si>
  <si>
    <t>[Name]</t>
  </si>
  <si>
    <t>Date:</t>
  </si>
  <si>
    <t xml:space="preserve">Date:  </t>
  </si>
  <si>
    <t>Finance Business Partner sign-off:</t>
  </si>
  <si>
    <t>HR Business Partner sign-off:</t>
  </si>
  <si>
    <t>Lead Director sign-off:</t>
  </si>
  <si>
    <t>(EDM/  Exec Director informed)</t>
  </si>
  <si>
    <t>Baseline - As-is Annual Costs</t>
  </si>
  <si>
    <t>#</t>
  </si>
  <si>
    <t>Cost Description</t>
  </si>
  <si>
    <t>Budget/ Cost Centre</t>
  </si>
  <si>
    <t>Baseline As-is Costs/ Spend</t>
  </si>
  <si>
    <t>Baseline As-is Budget</t>
  </si>
  <si>
    <t>Agreed by Finance?</t>
  </si>
  <si>
    <t>Agreed by Service/Budget Owner?</t>
  </si>
  <si>
    <t>Summary finances</t>
  </si>
  <si>
    <t>Note the summary tables below assume that you have completed your 'financial analysis tab' in excact numbers, and then the summary below converts to £'000s (if your financials were completed in '000s, please change cell H3 to '1'). If  you wish to presnet the output in £m, amend cell H3 to 1,000,000.</t>
  </si>
  <si>
    <r>
      <t xml:space="preserve">Table 1: Project/Programme - Full financial impact -   </t>
    </r>
    <r>
      <rPr>
        <sz val="11"/>
        <rFont val="Calibri"/>
        <family val="2"/>
        <scheme val="minor"/>
      </rPr>
      <t>This table provides the total financial impact of the option/project/programme for each year. Note this structure allows understanding of the full costs/benefits and allows for payback calculations and analysis. Note this includes non-cashable benefits (e.g. cost avoidance) and therefore this picture does</t>
    </r>
    <r>
      <rPr>
        <b/>
        <u/>
        <sz val="11"/>
        <rFont val="Calibri"/>
        <family val="2"/>
        <scheme val="minor"/>
      </rPr>
      <t xml:space="preserve"> NOT give you the base budget implications.</t>
    </r>
  </si>
  <si>
    <t>[Insert table title e.g. Total Project Financial Summary - 'Most Likely case' / 'Option xx')</t>
  </si>
  <si>
    <t>Table 1 figures are pulled from the 'A. Financial Analysis' Tab.</t>
  </si>
  <si>
    <t>£'000s</t>
  </si>
  <si>
    <t xml:space="preserve">Total new/ chargeable costs </t>
  </si>
  <si>
    <t>One -off contingency ( tolerance)</t>
  </si>
  <si>
    <t>Total opportunity/ non-chargeable costs</t>
  </si>
  <si>
    <t>One-off costs</t>
  </si>
  <si>
    <t>Ongoing costs (incl. contingency)</t>
  </si>
  <si>
    <t>Gross savings (incl. contingency)</t>
  </si>
  <si>
    <t xml:space="preserve">Ongoing </t>
  </si>
  <si>
    <t>Net total</t>
  </si>
  <si>
    <t>Cumulative net total</t>
  </si>
  <si>
    <t>Check</t>
  </si>
  <si>
    <r>
      <rPr>
        <b/>
        <sz val="11"/>
        <rFont val="Calibri"/>
        <family val="2"/>
        <scheme val="minor"/>
      </rPr>
      <t xml:space="preserve">Table 2: One off costs - </t>
    </r>
    <r>
      <rPr>
        <sz val="11"/>
        <rFont val="Calibri"/>
        <family val="2"/>
        <scheme val="minor"/>
      </rPr>
      <t xml:space="preserve">This table below summarises the total one off project/programme costs. i.e. the amount needed to purchase/implement the change. It does </t>
    </r>
    <r>
      <rPr>
        <b/>
        <sz val="11"/>
        <rFont val="Calibri"/>
        <family val="2"/>
        <scheme val="minor"/>
      </rPr>
      <t>not</t>
    </r>
    <r>
      <rPr>
        <sz val="11"/>
        <rFont val="Calibri"/>
        <family val="2"/>
        <scheme val="minor"/>
      </rPr>
      <t xml:space="preserve"> cover the ongoing implications.</t>
    </r>
  </si>
  <si>
    <t>Table 2 figures are pulled from the 'A. Financial Analysis' Tab.</t>
  </si>
  <si>
    <t>[Insert table title e.g. One off costs summary - 'Most Likely case' / 'Option xx')</t>
  </si>
  <si>
    <t>New</t>
  </si>
  <si>
    <t>Opportunity</t>
  </si>
  <si>
    <t>2. FBC development</t>
  </si>
  <si>
    <t>3. Delivery</t>
  </si>
  <si>
    <t>Checks</t>
  </si>
  <si>
    <r>
      <rPr>
        <b/>
        <sz val="11"/>
        <rFont val="Calibri"/>
        <family val="2"/>
        <scheme val="minor"/>
      </rPr>
      <t>Table 3:  MTFP Overlay  -</t>
    </r>
    <r>
      <rPr>
        <sz val="11"/>
        <rFont val="Calibri"/>
        <family val="2"/>
        <scheme val="minor"/>
      </rPr>
      <t xml:space="preserve">This table summarises the </t>
    </r>
    <r>
      <rPr>
        <b/>
        <u/>
        <sz val="11"/>
        <rFont val="Calibri"/>
        <family val="2"/>
        <scheme val="minor"/>
      </rPr>
      <t>net budget implications</t>
    </r>
    <r>
      <rPr>
        <sz val="11"/>
        <rFont val="Calibri"/>
        <family val="2"/>
        <scheme val="minor"/>
      </rPr>
      <t xml:space="preserve"> from the project /programme  - this shows the resultant/proposed net savings (or net increased ongoing costs) from the project/programme. This therefore excludes non-cashable financial benefits such as cost avoidance that may be incorporated in table 1.</t>
    </r>
  </si>
  <si>
    <t>Table 3 figures are pulled from tab 'C. Budget Change Contract'</t>
  </si>
  <si>
    <t>[Insert table title e.g. MTFP Base - ongoing budget impact]</t>
  </si>
  <si>
    <t>Tab C: Benefit Contract - Lifecycle Stage/ 'Status'</t>
  </si>
  <si>
    <t>Confidence levels</t>
  </si>
  <si>
    <t>1. Draft</t>
  </si>
  <si>
    <t>Pre-Full Business Case sign-off any versions of the contract produced will be classified as 'Draft' status. (For example at Mandate or OBC stage).</t>
  </si>
  <si>
    <t>an approximate calculation based mainly or entirely on guess work</t>
  </si>
  <si>
    <t xml:space="preserve">2. Full Business Case </t>
  </si>
  <si>
    <r>
      <t xml:space="preserve">At the time of Full Business Case sign-off </t>
    </r>
    <r>
      <rPr>
        <u/>
        <sz val="14"/>
        <rFont val="Calibri"/>
        <family val="2"/>
        <scheme val="minor"/>
      </rPr>
      <t xml:space="preserve">a benefit contract must be produced for each financial benefit. </t>
    </r>
    <r>
      <rPr>
        <sz val="14"/>
        <rFont val="Calibri"/>
        <family val="2"/>
        <scheme val="minor"/>
      </rPr>
      <t xml:space="preserve">These should all be evident within your financial sheet. The Benefit Contract will accompany the copy of the Full Business Case </t>
    </r>
    <r>
      <rPr>
        <u/>
        <sz val="14"/>
        <rFont val="Calibri"/>
        <family val="2"/>
        <scheme val="minor"/>
      </rPr>
      <t>which must be signed off.</t>
    </r>
  </si>
  <si>
    <t>a small amount of investigative work has been carried out to establish ball-park figures/estimates</t>
  </si>
  <si>
    <t>3. Exception</t>
  </si>
  <si>
    <t xml:space="preserve">During the project lifecycle things will happen that will have an impact on the associated project benefits. If these changes push the benefit out of tolerance (i.e. the maximum gross total exceeds the top limit or falls below the bottom limit) then the Benefit Contract will need to be revised and sign-off again sought. In this scenario the status of the report shout be set to 'Exception'. If a benefit tolerance is threatened post project closure, then it is the responsibility of the Benefit Owner to revise this document and bring the amendment to the attention of the relevant governance for sign-off. This must include Finance. 
Any Benefit Contracts revised in response to an exception to an agreed change portfolio project must be sent through to the Portfolio Management Office. </t>
  </si>
  <si>
    <t xml:space="preserve">estimates based on previous experience and/or extrapolated data from other good and comparable sources </t>
  </si>
  <si>
    <t>4. Project Closure</t>
  </si>
  <si>
    <t>At the point of Project Closure all Benefit Contracts must be reviewed and any tweaks or adjustments made as necessary. This is a critical stage in project closure; a project can not be officially classed as 'closed' until this has happened. All 'Closure' status Benefit Contracts from change portfolio projects must be sent the Portfolio Management Office at the point of project closure along with a copy of the Project Closure Report.</t>
  </si>
  <si>
    <t>a strong evidence base has been gathered from reliable sources to back up assumptions.</t>
  </si>
  <si>
    <t>5. Benefit secured and delivered</t>
  </si>
  <si>
    <r>
      <t xml:space="preserve">Once a benefit has been realised the final version of the contract is produced and signed-off. Please confirm to the Portfolio Management Office when this has happened so that the Benefits Realisation Board (currently Delivery Executive) can be notified.
For formal savings in the MTFP/savings tracker the following must apply to meet the 'secured and delivered' definition:	</t>
    </r>
    <r>
      <rPr>
        <b/>
        <sz val="14"/>
        <color theme="1"/>
        <rFont val="Calibri"/>
        <family val="2"/>
        <scheme val="minor"/>
      </rPr>
      <t xml:space="preserve">				
"I confirm that this savings initiative meets the criteria for ‘secured and delivered’: 
- the savings have been extracted from the relevant budgets
-  there is no risk of the status of delivery changing
-  there is no risk that this may later cause a budget pressure/overspend
-  all milestones in the project plan have been delivered"		</t>
    </r>
    <r>
      <rPr>
        <sz val="14"/>
        <color theme="1"/>
        <rFont val="Calibri"/>
        <family val="2"/>
        <scheme val="minor"/>
      </rPr>
      <t xml:space="preserve">								
</t>
    </r>
  </si>
  <si>
    <t>a strong evidence base has been gathered from prototyping and testing efficacy of solutions with the intended users.</t>
  </si>
  <si>
    <t>Full confidence e.g. for costs a final, formalied quote may have been confirmed.</t>
  </si>
  <si>
    <t>Lifecycle Stages</t>
  </si>
  <si>
    <t>Spend related to developing your outline business case (options appraisal).</t>
  </si>
  <si>
    <t>Spend related to developing your Full Business Case (post OBC approval).</t>
  </si>
  <si>
    <t>Benefit contract dropdowns - budgetary implications only</t>
  </si>
  <si>
    <t>All delivery work following FBC approval. This includes implementation of the change, decommissioning , closure and handover activities to BAU.</t>
  </si>
  <si>
    <t>Financial - reduced costs - cashable budget saving</t>
  </si>
  <si>
    <t>Delivers financial benefits enabling a direct budget reduction to be taken to 'cash' the saving.</t>
  </si>
  <si>
    <t>Costs that are ongoing - as a result or impact of your change/project.</t>
  </si>
  <si>
    <t>Financial - revenue/income generation - cashable budget saving</t>
  </si>
  <si>
    <t>Savings that are ongoing - as a result or impact of your change/project.</t>
  </si>
  <si>
    <t>Cashable Disbenefits (costs)</t>
  </si>
  <si>
    <t>Ongoing costs that lead to a budget change.</t>
  </si>
  <si>
    <t>Costs</t>
  </si>
  <si>
    <t>New Costs (one off)</t>
  </si>
  <si>
    <t>One off spend which is directly incurred in relation to the project which requires a funding source to pay.
Often this relates to spend with third party suppliers, or one-off purchases (e.g. licenses, new software, consultancy). It also includes payment for any chargeable support service resources (refer to Resources Services Brochure on the Source for more detail of costs by roles).</t>
  </si>
  <si>
    <t>Opportunity Costs (one off)</t>
  </si>
  <si>
    <r>
      <t xml:space="preserve">One off spend that would be incurred regardless of this  project proceeding - usually this relates to people/resources that would be working on OTHER projects or BAU service delivery, but will instead their time and effort will be supporting this project. This allows the project to understand the full costs. 
</t>
    </r>
    <r>
      <rPr>
        <b/>
        <sz val="11"/>
        <rFont val="Calibri"/>
        <family val="2"/>
        <scheme val="minor"/>
      </rPr>
      <t>This spend is essentially funded from those resources' teams' base budgets.</t>
    </r>
  </si>
  <si>
    <t>Ongoing costs (also new costs)</t>
  </si>
  <si>
    <t>These relate to the ongoing revenue implications of the project. These are annual recurring costs that will go on well beyond the project timeline. These costs require a clear ongoing funding source to pay  - typically a base budget.</t>
  </si>
  <si>
    <r>
      <rPr>
        <b/>
        <sz val="14"/>
        <color theme="0"/>
        <rFont val="Calibri"/>
        <family val="2"/>
        <scheme val="minor"/>
      </rPr>
      <t>Project Name</t>
    </r>
    <r>
      <rPr>
        <sz val="11"/>
        <color theme="0"/>
        <rFont val="Calibri"/>
        <family val="2"/>
        <scheme val="minor"/>
      </rPr>
      <t xml:space="preserve">: 
</t>
    </r>
    <r>
      <rPr>
        <b/>
        <sz val="14"/>
        <color theme="0"/>
        <rFont val="Calibri"/>
        <family val="2"/>
        <scheme val="minor"/>
      </rPr>
      <t>Project Health Check Reviewer(s):</t>
    </r>
    <r>
      <rPr>
        <sz val="11"/>
        <color theme="0"/>
        <rFont val="Calibri"/>
        <family val="2"/>
        <scheme val="minor"/>
      </rPr>
      <t xml:space="preserve"> 
</t>
    </r>
    <r>
      <rPr>
        <b/>
        <sz val="14"/>
        <color theme="0"/>
        <rFont val="Calibri"/>
        <family val="2"/>
        <scheme val="minor"/>
      </rPr>
      <t>Date</t>
    </r>
    <r>
      <rPr>
        <sz val="11"/>
        <color theme="0"/>
        <rFont val="Calibri"/>
        <family val="2"/>
        <scheme val="minor"/>
      </rPr>
      <t xml:space="preserve">: </t>
    </r>
  </si>
  <si>
    <t>DO NOT EDIT THIS PAGE</t>
  </si>
  <si>
    <t>N/A</t>
  </si>
  <si>
    <t>Yes + No</t>
  </si>
  <si>
    <t>% Achieved Score</t>
  </si>
  <si>
    <t>% Possible Maximum Score</t>
  </si>
  <si>
    <t>Scope</t>
  </si>
  <si>
    <t xml:space="preserve">Cost </t>
  </si>
  <si>
    <t>Time</t>
  </si>
  <si>
    <t>Quality</t>
  </si>
  <si>
    <t>Risks</t>
  </si>
  <si>
    <t>Resources</t>
  </si>
  <si>
    <t>Roles and Responsibilities</t>
  </si>
  <si>
    <t>Communication</t>
  </si>
  <si>
    <t>Governance</t>
  </si>
  <si>
    <t>Contract and Procurement</t>
  </si>
  <si>
    <t>Benefits</t>
  </si>
  <si>
    <t>Configuration Management</t>
  </si>
  <si>
    <t>Requirements</t>
  </si>
  <si>
    <t>Training</t>
  </si>
  <si>
    <t>Revision</t>
  </si>
  <si>
    <t xml:space="preserve">Change Details </t>
  </si>
  <si>
    <t>Date</t>
  </si>
  <si>
    <t>First Issue</t>
  </si>
  <si>
    <t>Theme 1: Project Planning and Review</t>
  </si>
  <si>
    <t xml:space="preserve">1A. BUDGET CONTROL </t>
  </si>
  <si>
    <r>
      <t xml:space="preserve"> </t>
    </r>
    <r>
      <rPr>
        <i/>
        <sz val="14"/>
        <rFont val="Calibri"/>
        <family val="2"/>
      </rPr>
      <t>Is there an agreed budget? Do current costs 'add up' within that envelope?</t>
    </r>
  </si>
  <si>
    <t>Do current costs 'add up' within that envelope?</t>
  </si>
  <si>
    <t>Evidence of costs &amp; benefits being tracked and spend managed at an appropriate frequency?</t>
  </si>
  <si>
    <t>Has spend being authorised at the correct governance level within the organisation (i.e. DWG or Cabinet)?</t>
  </si>
  <si>
    <t>Are budget authorisations clear and well understood by the project team?</t>
  </si>
  <si>
    <t>Is budget and benefit delivery forecasting appropriate and informed?</t>
  </si>
  <si>
    <t>Has the budget been baselined with tracking and reporting against this baseline?</t>
  </si>
  <si>
    <t>Are any budget tolerances clear?  (It may be appropriate that there is no tolerance, but team members should be clear on this).</t>
  </si>
  <si>
    <t>Does the project budget reflect the delivery expressed within the plan?</t>
  </si>
  <si>
    <t>1B. PLANNING</t>
  </si>
  <si>
    <t>Is a suitably detailed plan in place?</t>
  </si>
  <si>
    <t>Is it up to date with evidence of it regularly being updated?</t>
  </si>
  <si>
    <t>Is the plan well-structured and clear?</t>
  </si>
  <si>
    <t>Does it reflect the agreed scope?</t>
  </si>
  <si>
    <t xml:space="preserve">Are milestones being used to manage progress?  </t>
  </si>
  <si>
    <t>Has consideration been given to the critical path?</t>
  </si>
  <si>
    <t>Are the milestones really milestones?</t>
  </si>
  <si>
    <t>Are dependencies/constraints clear from the plan?</t>
  </si>
  <si>
    <t>Has the plan been baselined?</t>
  </si>
  <si>
    <t>Is the plan owned and understood by the whole project team (inc the Board)?</t>
  </si>
  <si>
    <t>Is there a contingency plan(s) in place if the implementation fails to meet any critical milestones?</t>
  </si>
  <si>
    <t>Are the impacts of a contingency plan understood by the Board?</t>
  </si>
  <si>
    <t>1C. RISK AND ISSUE MANAGEMENT</t>
  </si>
  <si>
    <t xml:space="preserve">RAID Log in use?  </t>
  </si>
  <si>
    <t>And risks and issues appropriately articulated?</t>
  </si>
  <si>
    <t xml:space="preserve">Is there clarity on the current top risks and issues affecting the project?  </t>
  </si>
  <si>
    <t>Is this shared amongst team members i.e are the project team identifying the same risks/issues consistently?</t>
  </si>
  <si>
    <t>Are these top risks and issues effectively mitigated against?</t>
  </si>
  <si>
    <t xml:space="preserve">Risks and Issues communicated and escalated appropriately?  </t>
  </si>
  <si>
    <t xml:space="preserve">Can evidence of this be provided (e.g. use of Exception Reports) </t>
  </si>
  <si>
    <t>Do project team members consistently describe the issue escalation process for the project?</t>
  </si>
  <si>
    <t>Have key stakeholders been involved in identifying/mitigating/owning risks and issues?</t>
  </si>
  <si>
    <t>Are risks and issues regularly reviewed?</t>
  </si>
  <si>
    <t>Are issues managed to resolution and appropriate change control applied where necessary?</t>
  </si>
  <si>
    <t>Theme 2: Goals and Objectives</t>
  </si>
  <si>
    <t>2A. BUSINESS CASE AND PROJECT OBJECTIVES</t>
  </si>
  <si>
    <t>Is the RoI for the project still valid and clear?</t>
  </si>
  <si>
    <t>Delivery aligns with the approved Business Case?</t>
  </si>
  <si>
    <t xml:space="preserve">Changes recommended by PMO assurance enacted? </t>
  </si>
  <si>
    <t>Any stipulations from DWG included?</t>
  </si>
  <si>
    <t>Clarity within project team on what is being delivered to meet which objective and the associated benefit?</t>
  </si>
  <si>
    <t>Project is set up to deliver clearly against objectives?</t>
  </si>
  <si>
    <t>Golden thread intact and evidenced</t>
  </si>
  <si>
    <t>Is the project still aligned with corporate strategy/direction of travel?</t>
  </si>
  <si>
    <t>Are the links explicit?</t>
  </si>
  <si>
    <t>2B. QUALITY MANAGEMENT</t>
  </si>
  <si>
    <t>Appropriate level of Senior User and Business engagement?</t>
  </si>
  <si>
    <t>Are requirements clear and signed off?</t>
  </si>
  <si>
    <t>Sign off of agreed level of quality of deliverables?</t>
  </si>
  <si>
    <t>Quality Management Plan?</t>
  </si>
  <si>
    <t>User Acceptance Testing?</t>
  </si>
  <si>
    <t>Theme 3 – Effective Governance</t>
  </si>
  <si>
    <t>3A. SCOPE/CHANGE CONTROL</t>
  </si>
  <si>
    <t>Scope articulated?</t>
  </si>
  <si>
    <t>Time, cost, quality tolerances in place and clear?</t>
  </si>
  <si>
    <t>Changes logged and approved?</t>
  </si>
  <si>
    <t>Exceptions being raised appropriately?</t>
  </si>
  <si>
    <t>Was the scope well defined at the start of the project?</t>
  </si>
  <si>
    <t>Have any changes been made outside of a change control process?</t>
  </si>
  <si>
    <t>Has a HealthCheck Lite assessment been carried out?</t>
  </si>
  <si>
    <t xml:space="preserve">If Exception reports: on what occasions has the project gone into exception and where is the paperwork? </t>
  </si>
  <si>
    <t>Has the project reported red in any highlight reports without going into exception?</t>
  </si>
  <si>
    <t>3B. GOVERNANCE AND ASSURANCE</t>
  </si>
  <si>
    <t>Project Board established and in progress? (size/frequency of meetings/agendas, papers circulated in advance, attendance, understanding of roles)</t>
  </si>
  <si>
    <t>TOR for the Board in place and signed off?</t>
  </si>
  <si>
    <t>Is there clarity on what deems these meetings "quorate"?</t>
  </si>
  <si>
    <t xml:space="preserve">Are agendas and minutes kept of key meetings? </t>
  </si>
  <si>
    <t xml:space="preserve"> Is there a record of key project decisions?</t>
  </si>
  <si>
    <t xml:space="preserve">Are proper signed authorities in place for key decisions? </t>
  </si>
  <si>
    <t xml:space="preserve">Are roles and responsibilities clearly defined?  </t>
  </si>
  <si>
    <t>And are they an accurate reflection of what is really happening?</t>
  </si>
  <si>
    <t>Can project team members identify board members and their role?</t>
  </si>
  <si>
    <t>Can evidence be given of clear, effective and timely decision making by the board?</t>
  </si>
  <si>
    <t>Is there sufficient executive support for the project?</t>
  </si>
  <si>
    <t>Are all key roles/responsibilities covered?</t>
  </si>
  <si>
    <t xml:space="preserve">Is it recorded who will authorise ‘go live’? </t>
  </si>
  <si>
    <t>Are there criteria for ‘go live’?</t>
  </si>
  <si>
    <t>Have “Stage Gates” been incorporated as part of the governance approach?</t>
  </si>
  <si>
    <t>Theme 4 – Project Team</t>
  </si>
  <si>
    <t>4A. PROJECT TEAM &amp; RESOURCING</t>
  </si>
  <si>
    <t xml:space="preserve">Project Team communicate regularly? </t>
  </si>
  <si>
    <t>How are actions from these discussions tracked?</t>
  </si>
  <si>
    <t>Appropriate level and amount of resource for size and scale of project?</t>
  </si>
  <si>
    <r>
      <t xml:space="preserve"> </t>
    </r>
    <r>
      <rPr>
        <i/>
        <sz val="14"/>
        <rFont val="Calibri"/>
        <family val="2"/>
      </rPr>
      <t>Any key roles missing due to resourcing issues?</t>
    </r>
  </si>
  <si>
    <t>Are they able to allocate sufficient time to the project?</t>
  </si>
  <si>
    <t xml:space="preserve">Is there a sense of cooperation within the project? </t>
  </si>
  <si>
    <t xml:space="preserve">Are the team being well managed? </t>
  </si>
  <si>
    <t xml:space="preserve">Are the resources being used efficiently? </t>
  </si>
  <si>
    <t>Is there a positive morale in the team?</t>
  </si>
  <si>
    <t>Each team member enthusiastic about the chances of success of this project?</t>
  </si>
  <si>
    <t>A shared understanding across team members of the purpose of the project and the next key milestone coming up?</t>
  </si>
  <si>
    <t>4B. REPORTING</t>
  </si>
  <si>
    <t xml:space="preserve">Regularly producing and submitting Highlight Reports according to the PMO process? </t>
  </si>
  <si>
    <t>Awareness of project progress</t>
  </si>
  <si>
    <t>Reporting is a trigger for action/change</t>
  </si>
  <si>
    <t>Reporting going to the right people for sign-off and discussion?</t>
  </si>
  <si>
    <t>4C. DOCUMENTATION</t>
  </si>
  <si>
    <t>Is the project SharePoint Site set-up with correct folder structure in use?</t>
  </si>
  <si>
    <t xml:space="preserve">Is the location well organised to enable documents to be easily located? </t>
  </si>
  <si>
    <t xml:space="preserve">Is there evidence of appropriate version control in place? </t>
  </si>
  <si>
    <t>Do all members of the project team have access to the documentation?</t>
  </si>
  <si>
    <t>Theme 5 – Commitment to project success</t>
  </si>
  <si>
    <t>5A. STAKEHOLDER ENGAGEMENT AND COMMUNICATION</t>
  </si>
  <si>
    <t>Is the Portfolio Holder effectively engaged – how does this happen?</t>
  </si>
  <si>
    <t>Stakeholder engagement and comms plan in place?</t>
  </si>
  <si>
    <t>Have you had any engagement with the Corporate Communication Team?</t>
  </si>
  <si>
    <t>Is it being implemented?</t>
  </si>
  <si>
    <t>Have all key stakeholders been identified?</t>
  </si>
  <si>
    <t xml:space="preserve">How do you know your communications are working?  </t>
  </si>
  <si>
    <t>What is the feedback loop or metrics being used?</t>
  </si>
  <si>
    <t>Are there any general areas of concern in communication?</t>
  </si>
  <si>
    <t>Is the project likely to deliver corporate change and is there a plan to manage expectations?</t>
  </si>
  <si>
    <t>Are expectations being effectively managed?</t>
  </si>
  <si>
    <t>5B. BENEFITS REALISATION AND SUSTAINING THE CHANGE</t>
  </si>
  <si>
    <t>Does the project include plans to support behavioural/cultural change.</t>
  </si>
  <si>
    <t xml:space="preserve">Is the ownership of deliverables and benefits agreed and understood </t>
  </si>
  <si>
    <t>Are Transition plans in place?</t>
  </si>
  <si>
    <t>Are Benefits contracts in place?</t>
  </si>
  <si>
    <t>Is there sufficient capacity within the service area to change?</t>
  </si>
  <si>
    <t>Will there be an impact on business processes?</t>
  </si>
  <si>
    <t>Are impacts on business processes being planned for by the business?</t>
  </si>
  <si>
    <t>Is there clarity and agreement on how and when will they be implemented?</t>
  </si>
  <si>
    <t>Do we know they will work?</t>
  </si>
  <si>
    <t>If impacts are likely to occur outside the organisation, are they being planned for?</t>
  </si>
  <si>
    <t>Were benefits identified at the start of the project?</t>
  </si>
  <si>
    <t>Have they been reviewed recently?</t>
  </si>
  <si>
    <t>Are they still relevant?</t>
  </si>
  <si>
    <t>Have new benefits been identified and are they built into the project outcome?</t>
  </si>
  <si>
    <t>Are the benefits being, or will they be, measured?</t>
  </si>
  <si>
    <t>Have benefit delivery owners been identified?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</si>
</sst>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4" formatCode="_-&quot;£&quot;* #,##0.00_-;\-&quot;£&quot;* #,##0.00_-;_-&quot;£&quot;* &quot;-&quot;??_-;_-@_-"/>
    <numFmt numFmtId="164" formatCode="[$-409]d/mmm/yyyy;@"/>
    <numFmt numFmtId="165" formatCode="#,##0;\(#,##0\)"/>
    <numFmt numFmtId="166" formatCode="#,##0.0;\(#,##0.0\)"/>
    <numFmt numFmtId="167" formatCode="_-&quot;£&quot;* #,##0_-;\-&quot;£&quot;* #,##0_-;_-&quot;£&quot;* &quot;-&quot;??_-;_-@_-"/>
    <numFmt numFmtId="168" formatCode="#%"/>
    <numFmt numFmtId="169" formatCode="0.0"/>
    <numFmt numFmtId="170" formatCode="_-&quot;£&quot;* #,##0.0_-;\-&quot;£&quot;* #,##0.0_-;_-&quot;£&quot;* &quot;-&quot;??_-;_-@_-"/>
    <numFmt numFmtId="171" formatCode="&quot;£&quot;#,##0"/>
    <numFmt numFmtId="172" formatCode="0.0000000000"/>
  </numFmts>
  <fonts count="82" x14ac:knownFonts="1">
    <font>
      <sz val="11"/>
      <color theme="1"/>
      <name val="Calibri"/>
      <family val="2"/>
      <scheme val="minor"/>
    </font>
    <font>
      <b/>
      <sz val="11"/>
      <color theme="0"/>
      <name val="Calibri"/>
      <family val="2"/>
      <scheme val="minor"/>
    </font>
    <font>
      <b/>
      <sz val="11"/>
      <color theme="1"/>
      <name val="Calibri"/>
      <family val="2"/>
      <scheme val="minor"/>
    </font>
    <font>
      <b/>
      <sz val="10"/>
      <name val="Arial"/>
      <family val="2"/>
    </font>
    <font>
      <sz val="11"/>
      <color theme="0"/>
      <name val="Calibri"/>
      <family val="2"/>
      <scheme val="minor"/>
    </font>
    <font>
      <b/>
      <sz val="14"/>
      <color theme="0"/>
      <name val="Calibri"/>
      <family val="2"/>
      <scheme val="minor"/>
    </font>
    <font>
      <b/>
      <sz val="14"/>
      <color theme="1"/>
      <name val="Calibri"/>
      <family val="2"/>
    </font>
    <font>
      <sz val="14"/>
      <name val="Calibri"/>
      <family val="2"/>
    </font>
    <font>
      <sz val="14"/>
      <color theme="1"/>
      <name val="Calibri"/>
      <family val="2"/>
      <scheme val="minor"/>
    </font>
    <font>
      <i/>
      <sz val="14"/>
      <name val="Calibri"/>
      <family val="2"/>
    </font>
    <font>
      <sz val="11"/>
      <color theme="1"/>
      <name val="Calibri"/>
      <family val="2"/>
      <scheme val="minor"/>
    </font>
    <font>
      <b/>
      <sz val="11"/>
      <color rgb="FF3F3F3F"/>
      <name val="Calibri"/>
      <family val="2"/>
      <scheme val="minor"/>
    </font>
    <font>
      <b/>
      <sz val="11"/>
      <name val="Calibri"/>
      <family val="2"/>
      <scheme val="minor"/>
    </font>
    <font>
      <b/>
      <sz val="12"/>
      <color theme="0"/>
      <name val="Calibri"/>
      <family val="2"/>
      <scheme val="minor"/>
    </font>
    <font>
      <b/>
      <sz val="12"/>
      <color indexed="9"/>
      <name val="Calibri"/>
      <family val="2"/>
      <scheme val="minor"/>
    </font>
    <font>
      <b/>
      <sz val="12"/>
      <color indexed="9"/>
      <name val="Calibri"/>
      <family val="2"/>
    </font>
    <font>
      <b/>
      <sz val="11"/>
      <name val="Calibri"/>
      <family val="2"/>
    </font>
    <font>
      <sz val="11"/>
      <name val="Calibri"/>
      <family val="2"/>
    </font>
    <font>
      <b/>
      <sz val="11"/>
      <color theme="0"/>
      <name val="Calibri"/>
      <family val="2"/>
    </font>
    <font>
      <sz val="11"/>
      <color theme="0"/>
      <name val="Calibri"/>
      <family val="2"/>
    </font>
    <font>
      <b/>
      <sz val="22"/>
      <color theme="0"/>
      <name val="Calibri"/>
      <family val="2"/>
      <scheme val="minor"/>
    </font>
    <font>
      <b/>
      <sz val="12"/>
      <name val="Calibri"/>
      <family val="2"/>
      <scheme val="minor"/>
    </font>
    <font>
      <b/>
      <sz val="14"/>
      <color theme="1"/>
      <name val="Calibri"/>
      <family val="2"/>
      <scheme val="minor"/>
    </font>
    <font>
      <i/>
      <sz val="11"/>
      <color theme="1"/>
      <name val="Calibri"/>
      <family val="2"/>
      <scheme val="minor"/>
    </font>
    <font>
      <b/>
      <i/>
      <sz val="11"/>
      <color theme="0"/>
      <name val="Calibri"/>
      <family val="2"/>
      <scheme val="minor"/>
    </font>
    <font>
      <sz val="12"/>
      <name val="Calibri"/>
      <family val="2"/>
      <scheme val="minor"/>
    </font>
    <font>
      <i/>
      <sz val="11"/>
      <name val="Calibri"/>
      <family val="2"/>
    </font>
    <font>
      <i/>
      <sz val="11"/>
      <color theme="0"/>
      <name val="Calibri"/>
      <family val="2"/>
    </font>
    <font>
      <sz val="10"/>
      <color theme="1"/>
      <name val="Calibri"/>
      <family val="2"/>
      <scheme val="minor"/>
    </font>
    <font>
      <sz val="10"/>
      <name val="Arial"/>
      <family val="2"/>
    </font>
    <font>
      <sz val="9"/>
      <color theme="1"/>
      <name val="Calibri"/>
      <family val="2"/>
      <scheme val="minor"/>
    </font>
    <font>
      <sz val="11"/>
      <color theme="0" tint="-0.499984740745262"/>
      <name val="Calibri"/>
      <family val="2"/>
    </font>
    <font>
      <b/>
      <sz val="11"/>
      <color theme="0"/>
      <name val="Arial"/>
      <family val="2"/>
    </font>
    <font>
      <b/>
      <sz val="10"/>
      <color theme="0"/>
      <name val="Arial"/>
      <family val="2"/>
    </font>
    <font>
      <sz val="8"/>
      <name val="Calibri"/>
      <family val="2"/>
      <scheme val="minor"/>
    </font>
    <font>
      <b/>
      <sz val="16"/>
      <name val="Arial"/>
      <family val="2"/>
    </font>
    <font>
      <i/>
      <sz val="10"/>
      <name val="Arial"/>
      <family val="2"/>
    </font>
    <font>
      <b/>
      <sz val="12"/>
      <name val="Arial"/>
      <family val="2"/>
    </font>
    <font>
      <b/>
      <sz val="14"/>
      <name val="Arial"/>
      <family val="2"/>
    </font>
    <font>
      <b/>
      <sz val="11"/>
      <name val="Arial"/>
      <family val="2"/>
    </font>
    <font>
      <sz val="8"/>
      <name val="Arial"/>
      <family val="2"/>
    </font>
    <font>
      <sz val="11"/>
      <color theme="1"/>
      <name val="Calibri"/>
      <family val="2"/>
    </font>
    <font>
      <sz val="8"/>
      <color theme="0"/>
      <name val="Arial"/>
      <family val="2"/>
    </font>
    <font>
      <sz val="10"/>
      <color theme="0"/>
      <name val="Arial"/>
      <family val="2"/>
    </font>
    <font>
      <sz val="12"/>
      <color theme="1"/>
      <name val="Calibri"/>
      <family val="2"/>
      <scheme val="minor"/>
    </font>
    <font>
      <sz val="16"/>
      <color theme="1"/>
      <name val="Calibri"/>
      <family val="2"/>
      <scheme val="minor"/>
    </font>
    <font>
      <b/>
      <sz val="18"/>
      <color theme="0"/>
      <name val="Arial"/>
      <family val="2"/>
    </font>
    <font>
      <sz val="18"/>
      <color theme="1"/>
      <name val="Calibri"/>
      <family val="2"/>
      <scheme val="minor"/>
    </font>
    <font>
      <b/>
      <sz val="11"/>
      <color rgb="FFFF0000"/>
      <name val="Calibri"/>
      <family val="2"/>
      <scheme val="minor"/>
    </font>
    <font>
      <b/>
      <i/>
      <sz val="11"/>
      <color rgb="FF00B050"/>
      <name val="Calibri"/>
      <family val="2"/>
      <scheme val="minor"/>
    </font>
    <font>
      <b/>
      <sz val="9"/>
      <color theme="1"/>
      <name val="Calibri"/>
      <family val="2"/>
      <scheme val="minor"/>
    </font>
    <font>
      <b/>
      <i/>
      <sz val="12"/>
      <color theme="0"/>
      <name val="Calibri"/>
      <family val="2"/>
      <scheme val="minor"/>
    </font>
    <font>
      <i/>
      <sz val="10"/>
      <color theme="0"/>
      <name val="Arial"/>
      <family val="2"/>
    </font>
    <font>
      <b/>
      <sz val="10"/>
      <color theme="0"/>
      <name val="Calibri"/>
      <family val="2"/>
    </font>
    <font>
      <b/>
      <sz val="10"/>
      <color theme="1"/>
      <name val="Calibri"/>
      <family val="2"/>
      <scheme val="minor"/>
    </font>
    <font>
      <b/>
      <sz val="10"/>
      <name val="Calibri"/>
      <family val="2"/>
      <scheme val="minor"/>
    </font>
    <font>
      <sz val="11"/>
      <name val="Calibri"/>
      <family val="2"/>
      <scheme val="minor"/>
    </font>
    <font>
      <sz val="11"/>
      <color rgb="FFFF0000"/>
      <name val="Calibri"/>
      <family val="2"/>
      <scheme val="minor"/>
    </font>
    <font>
      <sz val="11"/>
      <color rgb="FFFF0000"/>
      <name val="Calibri"/>
      <family val="2"/>
    </font>
    <font>
      <b/>
      <sz val="20"/>
      <color theme="1"/>
      <name val="Calibri"/>
      <family val="2"/>
      <scheme val="minor"/>
    </font>
    <font>
      <b/>
      <sz val="10"/>
      <color theme="0"/>
      <name val="Calibri"/>
      <family val="2"/>
      <scheme val="minor"/>
    </font>
    <font>
      <sz val="10"/>
      <name val="Calibri"/>
      <family val="2"/>
      <scheme val="minor"/>
    </font>
    <font>
      <i/>
      <sz val="10"/>
      <color theme="1"/>
      <name val="Calibri"/>
      <family val="2"/>
      <scheme val="minor"/>
    </font>
    <font>
      <b/>
      <sz val="20"/>
      <color theme="0"/>
      <name val="Calibri"/>
      <family val="2"/>
      <scheme val="minor"/>
    </font>
    <font>
      <i/>
      <sz val="12"/>
      <name val="Calibri"/>
      <family val="2"/>
      <scheme val="minor"/>
    </font>
    <font>
      <b/>
      <sz val="9"/>
      <color indexed="81"/>
      <name val="Tahoma"/>
      <family val="2"/>
    </font>
    <font>
      <sz val="14"/>
      <color theme="0"/>
      <name val="Calibri"/>
      <family val="2"/>
      <scheme val="minor"/>
    </font>
    <font>
      <sz val="14"/>
      <name val="Calibri"/>
      <family val="2"/>
      <scheme val="minor"/>
    </font>
    <font>
      <u/>
      <sz val="14"/>
      <name val="Calibri"/>
      <family val="2"/>
      <scheme val="minor"/>
    </font>
    <font>
      <b/>
      <i/>
      <sz val="12"/>
      <color rgb="FFFF0000"/>
      <name val="Calibri"/>
      <family val="2"/>
      <scheme val="minor"/>
    </font>
    <font>
      <b/>
      <sz val="12"/>
      <color rgb="FF92D050"/>
      <name val="Calibri"/>
      <family val="2"/>
      <scheme val="minor"/>
    </font>
    <font>
      <b/>
      <i/>
      <sz val="10"/>
      <name val="Calibri"/>
      <family val="2"/>
      <scheme val="minor"/>
    </font>
    <font>
      <sz val="11"/>
      <color theme="0"/>
      <name val="Arial"/>
      <family val="2"/>
    </font>
    <font>
      <b/>
      <sz val="18"/>
      <color theme="0"/>
      <name val="Calibri"/>
      <family val="2"/>
      <scheme val="minor"/>
    </font>
    <font>
      <b/>
      <sz val="8"/>
      <name val="Arial"/>
      <family val="2"/>
    </font>
    <font>
      <i/>
      <sz val="12"/>
      <color theme="0"/>
      <name val="Calibri"/>
      <family val="2"/>
      <scheme val="minor"/>
    </font>
    <font>
      <b/>
      <sz val="9"/>
      <color theme="0"/>
      <name val="Arial"/>
      <family val="2"/>
    </font>
    <font>
      <b/>
      <u/>
      <sz val="11"/>
      <name val="Calibri"/>
      <family val="2"/>
      <scheme val="minor"/>
    </font>
    <font>
      <u/>
      <sz val="11"/>
      <color theme="0"/>
      <name val="Calibri"/>
      <family val="2"/>
    </font>
    <font>
      <b/>
      <sz val="12"/>
      <name val="Calibri"/>
      <family val="2"/>
    </font>
    <font>
      <b/>
      <sz val="12"/>
      <color theme="1"/>
      <name val="Calibri"/>
      <family val="2"/>
      <scheme val="minor"/>
    </font>
    <font>
      <sz val="8"/>
      <color rgb="FF619E80"/>
      <name val="Arial"/>
      <family val="2"/>
    </font>
  </fonts>
  <fills count="52">
    <fill>
      <patternFill patternType="none"/>
    </fill>
    <fill>
      <patternFill patternType="gray125"/>
    </fill>
    <fill>
      <patternFill patternType="solid">
        <fgColor theme="2" tint="-9.9978637043366805E-2"/>
        <bgColor indexed="64"/>
      </patternFill>
    </fill>
    <fill>
      <patternFill patternType="solid">
        <fgColor theme="4" tint="-0.249977111117893"/>
        <bgColor indexed="64"/>
      </patternFill>
    </fill>
    <fill>
      <patternFill patternType="solid">
        <fgColor rgb="FFBCBFA1"/>
        <bgColor indexed="64"/>
      </patternFill>
    </fill>
    <fill>
      <patternFill patternType="solid">
        <fgColor rgb="FFD2D4C0"/>
        <bgColor indexed="64"/>
      </patternFill>
    </fill>
    <fill>
      <patternFill patternType="solid">
        <fgColor theme="0"/>
        <bgColor indexed="64"/>
      </patternFill>
    </fill>
    <fill>
      <patternFill patternType="solid">
        <fgColor rgb="FFCFFF43"/>
        <bgColor indexed="64"/>
      </patternFill>
    </fill>
    <fill>
      <patternFill patternType="solid">
        <fgColor rgb="FFDFFF82"/>
        <bgColor indexed="64"/>
      </patternFill>
    </fill>
    <fill>
      <patternFill patternType="solid">
        <fgColor rgb="FFFFA366"/>
        <bgColor indexed="64"/>
      </patternFill>
    </fill>
    <fill>
      <patternFill patternType="solid">
        <fgColor rgb="FFFFC299"/>
        <bgColor indexed="64"/>
      </patternFill>
    </fill>
    <fill>
      <patternFill patternType="solid">
        <fgColor rgb="FFADA598"/>
        <bgColor indexed="64"/>
      </patternFill>
    </fill>
    <fill>
      <patternFill patternType="solid">
        <fgColor rgb="FFC8C3BA"/>
        <bgColor indexed="64"/>
      </patternFill>
    </fill>
    <fill>
      <patternFill patternType="solid">
        <fgColor rgb="FFFEC57A"/>
        <bgColor indexed="64"/>
      </patternFill>
    </fill>
    <fill>
      <patternFill patternType="solid">
        <fgColor rgb="FFFED8A6"/>
        <bgColor indexed="64"/>
      </patternFill>
    </fill>
    <fill>
      <patternFill patternType="solid">
        <fgColor rgb="FFF2F2F2"/>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indexed="22"/>
        <bgColor indexed="64"/>
      </patternFill>
    </fill>
    <fill>
      <patternFill patternType="solid">
        <fgColor theme="3"/>
        <bgColor indexed="58"/>
      </patternFill>
    </fill>
    <fill>
      <patternFill patternType="solid">
        <fgColor theme="3" tint="-0.249977111117893"/>
        <bgColor indexed="59"/>
      </patternFill>
    </fill>
    <fill>
      <patternFill patternType="solid">
        <fgColor theme="3"/>
        <bgColor indexed="52"/>
      </patternFill>
    </fill>
    <fill>
      <patternFill patternType="solid">
        <fgColor theme="3"/>
        <bgColor indexed="59"/>
      </patternFill>
    </fill>
    <fill>
      <patternFill patternType="solid">
        <fgColor theme="3"/>
        <bgColor indexed="44"/>
      </patternFill>
    </fill>
    <fill>
      <patternFill patternType="solid">
        <fgColor theme="4" tint="-0.249977111117893"/>
        <bgColor indexed="52"/>
      </patternFill>
    </fill>
    <fill>
      <patternFill patternType="solid">
        <fgColor theme="0" tint="-0.499984740745262"/>
        <bgColor indexed="45"/>
      </patternFill>
    </fill>
    <fill>
      <patternFill patternType="solid">
        <fgColor theme="3"/>
        <bgColor indexed="22"/>
      </patternFill>
    </fill>
    <fill>
      <patternFill patternType="solid">
        <fgColor theme="6" tint="0.39997558519241921"/>
        <bgColor indexed="44"/>
      </patternFill>
    </fill>
    <fill>
      <patternFill patternType="solid">
        <fgColor theme="0"/>
        <bgColor indexed="25"/>
      </patternFill>
    </fill>
    <fill>
      <patternFill patternType="solid">
        <fgColor theme="0"/>
        <bgColor indexed="53"/>
      </patternFill>
    </fill>
    <fill>
      <patternFill patternType="solid">
        <fgColor theme="3" tint="-0.249977111117893"/>
        <bgColor indexed="22"/>
      </patternFill>
    </fill>
    <fill>
      <patternFill patternType="solid">
        <fgColor theme="6" tint="0.79998168889431442"/>
        <bgColor indexed="29"/>
      </patternFill>
    </fill>
    <fill>
      <patternFill patternType="solid">
        <fgColor theme="6" tint="0.79998168889431442"/>
        <bgColor indexed="44"/>
      </patternFill>
    </fill>
    <fill>
      <patternFill patternType="solid">
        <fgColor theme="5" tint="0.59999389629810485"/>
        <bgColor indexed="29"/>
      </patternFill>
    </fill>
    <fill>
      <patternFill patternType="solid">
        <fgColor theme="5" tint="0.39997558519241921"/>
        <bgColor indexed="51"/>
      </patternFill>
    </fill>
    <fill>
      <patternFill patternType="solid">
        <fgColor theme="3" tint="0.79998168889431442"/>
        <bgColor indexed="45"/>
      </patternFill>
    </fill>
    <fill>
      <patternFill patternType="solid">
        <fgColor theme="3" tint="0.59999389629810485"/>
        <bgColor indexed="45"/>
      </patternFill>
    </fill>
    <fill>
      <patternFill patternType="solid">
        <fgColor theme="7" tint="0.59999389629810485"/>
        <bgColor indexed="46"/>
      </patternFill>
    </fill>
    <fill>
      <patternFill patternType="solid">
        <fgColor theme="7" tint="0.39997558519241921"/>
        <bgColor indexed="46"/>
      </patternFill>
    </fill>
    <fill>
      <patternFill patternType="solid">
        <fgColor theme="0" tint="-0.249977111117893"/>
        <bgColor indexed="45"/>
      </patternFill>
    </fill>
    <fill>
      <patternFill patternType="solid">
        <fgColor theme="0" tint="-0.249977111117893"/>
        <bgColor indexed="52"/>
      </patternFill>
    </fill>
    <fill>
      <patternFill patternType="solid">
        <fgColor theme="3" tint="0.39997558519241921"/>
        <bgColor indexed="64"/>
      </patternFill>
    </fill>
    <fill>
      <patternFill patternType="solid">
        <fgColor theme="3" tint="0.39997558519241921"/>
        <bgColor indexed="22"/>
      </patternFill>
    </fill>
    <fill>
      <patternFill patternType="solid">
        <fgColor theme="0" tint="-0.14999847407452621"/>
        <bgColor indexed="22"/>
      </patternFill>
    </fill>
    <fill>
      <patternFill patternType="solid">
        <fgColor theme="5" tint="-0.499984740745262"/>
        <bgColor indexed="64"/>
      </patternFill>
    </fill>
    <fill>
      <patternFill patternType="solid">
        <fgColor theme="5" tint="0.59999389629810485"/>
        <bgColor indexed="51"/>
      </patternFill>
    </fill>
    <fill>
      <patternFill patternType="solid">
        <fgColor theme="6" tint="0.79998168889431442"/>
        <bgColor indexed="45"/>
      </patternFill>
    </fill>
    <fill>
      <patternFill patternType="solid">
        <fgColor theme="7" tint="0.59999389629810485"/>
        <bgColor indexed="45"/>
      </patternFill>
    </fill>
    <fill>
      <patternFill patternType="solid">
        <fgColor theme="5" tint="0.59999389629810485"/>
        <bgColor indexed="45"/>
      </patternFill>
    </fill>
    <fill>
      <patternFill patternType="solid">
        <fgColor theme="0" tint="-0.249977111117893"/>
        <bgColor indexed="64"/>
      </patternFill>
    </fill>
    <fill>
      <patternFill patternType="solid">
        <fgColor theme="0" tint="-4.9989318521683403E-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B2B2B2"/>
      </left>
      <right/>
      <top/>
      <bottom/>
      <diagonal/>
    </border>
    <border>
      <left style="thin">
        <color rgb="FFB2B2B2"/>
      </left>
      <right/>
      <top style="thin">
        <color rgb="FFB2B2B2"/>
      </top>
      <bottom/>
      <diagonal/>
    </border>
    <border>
      <left/>
      <right/>
      <top style="thin">
        <color rgb="FFB2B2B2"/>
      </top>
      <bottom/>
      <diagonal/>
    </border>
    <border>
      <left/>
      <right/>
      <top style="thin">
        <color indexed="23"/>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style="thin">
        <color indexed="23"/>
      </bottom>
      <diagonal/>
    </border>
    <border>
      <left style="thin">
        <color indexed="23"/>
      </left>
      <right/>
      <top/>
      <bottom/>
      <diagonal/>
    </border>
    <border>
      <left/>
      <right style="thin">
        <color rgb="FFB2B2B2"/>
      </right>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style="thin">
        <color rgb="FFB2B2B2"/>
      </right>
      <top style="thin">
        <color rgb="FFB2B2B2"/>
      </top>
      <bottom/>
      <diagonal/>
    </border>
    <border>
      <left/>
      <right style="thin">
        <color rgb="FFB2B2B2"/>
      </right>
      <top style="thin">
        <color indexed="23"/>
      </top>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
      <left style="thin">
        <color indexed="23"/>
      </left>
      <right style="thin">
        <color indexed="23"/>
      </right>
      <top/>
      <bottom/>
      <diagonal/>
    </border>
    <border>
      <left style="thin">
        <color indexed="23"/>
      </left>
      <right/>
      <top/>
      <bottom style="thin">
        <color rgb="FFB2B2B2"/>
      </bottom>
      <diagonal/>
    </border>
    <border>
      <left/>
      <right style="thin">
        <color indexed="23"/>
      </right>
      <top/>
      <bottom style="thin">
        <color rgb="FFB2B2B2"/>
      </bottom>
      <diagonal/>
    </border>
    <border>
      <left style="thin">
        <color rgb="FF7F7F7F"/>
      </left>
      <right style="thin">
        <color rgb="FF7F7F7F"/>
      </right>
      <top style="thin">
        <color rgb="FF7F7F7F"/>
      </top>
      <bottom style="thin">
        <color rgb="FF7F7F7F"/>
      </bottom>
      <diagonal/>
    </border>
    <border>
      <left/>
      <right/>
      <top/>
      <bottom style="thin">
        <color indexed="23"/>
      </bottom>
      <diagonal/>
    </border>
    <border>
      <left style="thin">
        <color indexed="23"/>
      </left>
      <right style="thin">
        <color indexed="23"/>
      </right>
      <top/>
      <bottom style="thin">
        <color indexed="23"/>
      </bottom>
      <diagonal/>
    </border>
    <border>
      <left style="thin">
        <color rgb="FFB2B2B2"/>
      </left>
      <right/>
      <top style="thin">
        <color indexed="23"/>
      </top>
      <bottom/>
      <diagonal/>
    </border>
    <border>
      <left style="thin">
        <color rgb="FFB2B2B2"/>
      </left>
      <right/>
      <top style="thin">
        <color indexed="23"/>
      </top>
      <bottom style="thin">
        <color indexed="23"/>
      </bottom>
      <diagonal/>
    </border>
    <border>
      <left/>
      <right style="thin">
        <color rgb="FFB2B2B2"/>
      </right>
      <top style="thin">
        <color indexed="23"/>
      </top>
      <bottom style="thin">
        <color indexed="23"/>
      </bottom>
      <diagonal/>
    </border>
    <border>
      <left/>
      <right style="thin">
        <color indexed="23"/>
      </right>
      <top/>
      <bottom/>
      <diagonal/>
    </border>
    <border>
      <left/>
      <right style="thin">
        <color rgb="FF7F7F7F"/>
      </right>
      <top style="thin">
        <color rgb="FF7F7F7F"/>
      </top>
      <bottom style="thin">
        <color rgb="FF7F7F7F"/>
      </bottom>
      <diagonal/>
    </border>
    <border>
      <left style="thin">
        <color rgb="FF3F3F3F"/>
      </left>
      <right/>
      <top style="thin">
        <color rgb="FF7F7F7F"/>
      </top>
      <bottom style="thin">
        <color rgb="FF7F7F7F"/>
      </bottom>
      <diagonal/>
    </border>
    <border>
      <left style="thin">
        <color indexed="23"/>
      </left>
      <right style="thin">
        <color indexed="23"/>
      </right>
      <top style="thin">
        <color indexed="23"/>
      </top>
      <bottom/>
      <diagonal/>
    </border>
    <border>
      <left style="thin">
        <color indexed="23"/>
      </left>
      <right style="thin">
        <color indexed="23"/>
      </right>
      <top style="double">
        <color indexed="23"/>
      </top>
      <bottom style="double">
        <color indexed="23"/>
      </bottom>
      <diagonal/>
    </border>
    <border>
      <left/>
      <right/>
      <top/>
      <bottom style="thin">
        <color indexed="64"/>
      </bottom>
      <diagonal/>
    </border>
    <border>
      <left style="thin">
        <color indexed="23"/>
      </left>
      <right style="thin">
        <color indexed="23"/>
      </right>
      <top style="double">
        <color indexed="23"/>
      </top>
      <bottom style="thin">
        <color indexed="23"/>
      </bottom>
      <diagonal/>
    </border>
    <border>
      <left/>
      <right/>
      <top style="double">
        <color indexed="23"/>
      </top>
      <bottom style="double">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double">
        <color indexed="23"/>
      </bottom>
      <diagonal/>
    </border>
    <border>
      <left style="thin">
        <color indexed="23"/>
      </left>
      <right/>
      <top style="double">
        <color indexed="23"/>
      </top>
      <bottom style="double">
        <color indexed="23"/>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7F7F7F"/>
      </left>
      <right style="thin">
        <color rgb="FF7F7F7F"/>
      </right>
      <top/>
      <bottom style="thin">
        <color rgb="FF7F7F7F"/>
      </bottom>
      <diagonal/>
    </border>
    <border>
      <left style="thin">
        <color indexed="23"/>
      </left>
      <right style="thin">
        <color indexed="23"/>
      </right>
      <top style="thin">
        <color indexed="64"/>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23"/>
      </right>
      <top style="double">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64"/>
      </left>
      <right/>
      <top/>
      <bottom/>
      <diagonal/>
    </border>
    <border>
      <left style="thin">
        <color rgb="FFB2B2B2"/>
      </left>
      <right style="thin">
        <color indexed="64"/>
      </right>
      <top style="thin">
        <color rgb="FFB2B2B2"/>
      </top>
      <bottom style="thin">
        <color rgb="FFB2B2B2"/>
      </bottom>
      <diagonal/>
    </border>
    <border>
      <left/>
      <right style="thin">
        <color indexed="64"/>
      </right>
      <top/>
      <bottom/>
      <diagonal/>
    </border>
    <border>
      <left style="thin">
        <color rgb="FFB2B2B2"/>
      </left>
      <right style="thin">
        <color rgb="FFB2B2B2"/>
      </right>
      <top style="thin">
        <color rgb="FFB2B2B2"/>
      </top>
      <bottom style="thin">
        <color indexed="64"/>
      </bottom>
      <diagonal/>
    </border>
    <border>
      <left style="thin">
        <color rgb="FFB2B2B2"/>
      </left>
      <right/>
      <top/>
      <bottom style="thin">
        <color indexed="64"/>
      </bottom>
      <diagonal/>
    </border>
    <border>
      <left/>
      <right style="thin">
        <color indexed="23"/>
      </right>
      <top style="thin">
        <color indexed="23"/>
      </top>
      <bottom/>
      <diagonal/>
    </border>
    <border>
      <left style="thin">
        <color rgb="FFB2B2B2"/>
      </left>
      <right style="thin">
        <color rgb="FFB2B2B2"/>
      </right>
      <top style="thin">
        <color rgb="FFB2B2B2"/>
      </top>
      <bottom/>
      <diagonal/>
    </border>
    <border>
      <left style="thin">
        <color indexed="23"/>
      </left>
      <right/>
      <top style="thin">
        <color indexed="64"/>
      </top>
      <bottom/>
      <diagonal/>
    </border>
    <border>
      <left/>
      <right style="thin">
        <color rgb="FFB2B2B2"/>
      </right>
      <top style="thin">
        <color indexed="64"/>
      </top>
      <bottom/>
      <diagonal/>
    </border>
    <border>
      <left style="thin">
        <color rgb="FFB2B2B2"/>
      </left>
      <right style="thin">
        <color rgb="FFB2B2B2"/>
      </right>
      <top style="thin">
        <color indexed="64"/>
      </top>
      <bottom style="thin">
        <color rgb="FFB2B2B2"/>
      </bottom>
      <diagonal/>
    </border>
    <border>
      <left style="thin">
        <color rgb="FFB2B2B2"/>
      </left>
      <right/>
      <top style="thin">
        <color indexed="23"/>
      </top>
      <bottom style="thin">
        <color rgb="FFB2B2B2"/>
      </bottom>
      <diagonal/>
    </border>
    <border>
      <left/>
      <right/>
      <top style="thin">
        <color indexed="23"/>
      </top>
      <bottom style="thin">
        <color rgb="FFB2B2B2"/>
      </bottom>
      <diagonal/>
    </border>
    <border>
      <left/>
      <right style="thin">
        <color rgb="FFB2B2B2"/>
      </right>
      <top style="thin">
        <color indexed="23"/>
      </top>
      <bottom style="thin">
        <color rgb="FFB2B2B2"/>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rgb="FF7F7F7F"/>
      </right>
      <top style="thin">
        <color indexed="23"/>
      </top>
      <bottom style="thin">
        <color indexed="23"/>
      </bottom>
      <diagonal/>
    </border>
    <border>
      <left style="thin">
        <color rgb="FFB2B2B2"/>
      </left>
      <right/>
      <top style="thin">
        <color rgb="FFB2B2B2"/>
      </top>
      <bottom style="thin">
        <color indexed="64"/>
      </bottom>
      <diagonal/>
    </border>
    <border>
      <left/>
      <right style="thin">
        <color rgb="FFB2B2B2"/>
      </right>
      <top style="thin">
        <color rgb="FFB2B2B2"/>
      </top>
      <bottom style="thin">
        <color indexed="64"/>
      </bottom>
      <diagonal/>
    </border>
    <border>
      <left style="thin">
        <color rgb="FFB2B2B2"/>
      </left>
      <right/>
      <top style="thin">
        <color indexed="64"/>
      </top>
      <bottom style="thin">
        <color rgb="FFB2B2B2"/>
      </bottom>
      <diagonal/>
    </border>
    <border>
      <left/>
      <right style="thin">
        <color rgb="FFB2B2B2"/>
      </right>
      <top style="thin">
        <color indexed="64"/>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indexed="64"/>
      </right>
      <top style="thin">
        <color rgb="FFB2B2B2"/>
      </top>
      <bottom style="thin">
        <color indexed="64"/>
      </bottom>
      <diagonal/>
    </border>
    <border>
      <left style="thin">
        <color indexed="23"/>
      </left>
      <right style="thin">
        <color indexed="23"/>
      </right>
      <top/>
      <bottom style="thin">
        <color rgb="FFB2B2B2"/>
      </bottom>
      <diagonal/>
    </border>
    <border>
      <left style="medium">
        <color indexed="64"/>
      </left>
      <right style="medium">
        <color indexed="64"/>
      </right>
      <top/>
      <bottom style="medium">
        <color indexed="64"/>
      </bottom>
      <diagonal/>
    </border>
    <border>
      <left/>
      <right style="thin">
        <color indexed="23"/>
      </right>
      <top style="thin">
        <color rgb="FFB2B2B2"/>
      </top>
      <bottom style="thin">
        <color rgb="FFB2B2B2"/>
      </bottom>
      <diagonal/>
    </border>
    <border>
      <left style="thin">
        <color rgb="FFB2B2B2"/>
      </left>
      <right/>
      <top style="thin">
        <color rgb="FF7F7F7F"/>
      </top>
      <bottom style="thin">
        <color rgb="FFB2B2B2"/>
      </bottom>
      <diagonal/>
    </border>
    <border>
      <left/>
      <right style="thin">
        <color rgb="FFB2B2B2"/>
      </right>
      <top style="thin">
        <color rgb="FF7F7F7F"/>
      </top>
      <bottom style="thin">
        <color rgb="FFB2B2B2"/>
      </bottom>
      <diagonal/>
    </border>
    <border>
      <left/>
      <right style="medium">
        <color indexed="64"/>
      </right>
      <top style="thin">
        <color rgb="FFB2B2B2"/>
      </top>
      <bottom style="thin">
        <color rgb="FFB2B2B2"/>
      </bottom>
      <diagonal/>
    </border>
  </borders>
  <cellStyleXfs count="6">
    <xf numFmtId="0" fontId="0" fillId="0" borderId="0"/>
    <xf numFmtId="0" fontId="11" fillId="15" borderId="14" applyNumberFormat="0" applyAlignment="0" applyProtection="0"/>
    <xf numFmtId="0" fontId="10" fillId="16" borderId="15" applyNumberFormat="0" applyFont="0" applyAlignment="0" applyProtection="0"/>
    <xf numFmtId="44" fontId="10" fillId="0" borderId="0" applyFont="0" applyFill="0" applyBorder="0" applyAlignment="0" applyProtection="0"/>
    <xf numFmtId="0" fontId="12" fillId="15" borderId="37" applyNumberFormat="0" applyAlignment="0" applyProtection="0"/>
    <xf numFmtId="0" fontId="10" fillId="16" borderId="15" applyNumberFormat="0" applyFont="0" applyAlignment="0" applyProtection="0"/>
  </cellStyleXfs>
  <cellXfs count="514">
    <xf numFmtId="0" fontId="0" fillId="0" borderId="0" xfId="0"/>
    <xf numFmtId="0" fontId="0" fillId="0" borderId="1" xfId="0" applyBorder="1" applyAlignment="1">
      <alignment wrapText="1"/>
    </xf>
    <xf numFmtId="0" fontId="0" fillId="0" borderId="0" xfId="0" applyAlignment="1">
      <alignment wrapText="1"/>
    </xf>
    <xf numFmtId="0" fontId="0" fillId="0" borderId="1" xfId="0" applyBorder="1"/>
    <xf numFmtId="0" fontId="2" fillId="2" borderId="0" xfId="0" applyFont="1" applyFill="1"/>
    <xf numFmtId="17" fontId="0" fillId="0" borderId="1" xfId="0" applyNumberFormat="1" applyBorder="1"/>
    <xf numFmtId="0" fontId="0" fillId="0" borderId="1" xfId="0" applyBorder="1" applyAlignment="1">
      <alignment vertical="top" wrapText="1"/>
    </xf>
    <xf numFmtId="0" fontId="3" fillId="0" borderId="1" xfId="0" applyFont="1" applyBorder="1" applyAlignment="1">
      <alignment horizontal="center"/>
    </xf>
    <xf numFmtId="0" fontId="0" fillId="0" borderId="1" xfId="0" applyBorder="1" applyAlignment="1">
      <alignment horizontal="center"/>
    </xf>
    <xf numFmtId="164" fontId="0" fillId="0" borderId="1" xfId="0" applyNumberFormat="1" applyBorder="1"/>
    <xf numFmtId="0" fontId="6" fillId="4" borderId="3" xfId="0" applyFont="1" applyFill="1" applyBorder="1" applyAlignment="1">
      <alignment horizontal="center" vertical="center"/>
    </xf>
    <xf numFmtId="0" fontId="8" fillId="0" borderId="0" xfId="0" applyFont="1"/>
    <xf numFmtId="0" fontId="6" fillId="6" borderId="6"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13" xfId="0" applyFont="1" applyFill="1" applyBorder="1" applyAlignment="1">
      <alignment horizontal="center" vertical="center"/>
    </xf>
    <xf numFmtId="0" fontId="6" fillId="9" borderId="4" xfId="0" applyFont="1" applyFill="1" applyBorder="1" applyAlignment="1">
      <alignment vertical="center"/>
    </xf>
    <xf numFmtId="0" fontId="6" fillId="6" borderId="1" xfId="0" applyFont="1" applyFill="1" applyBorder="1" applyAlignment="1">
      <alignment horizontal="center" vertical="center"/>
    </xf>
    <xf numFmtId="0" fontId="8" fillId="6" borderId="0" xfId="0" applyFont="1" applyFill="1" applyAlignment="1">
      <alignment horizontal="center"/>
    </xf>
    <xf numFmtId="0" fontId="7" fillId="4" borderId="4" xfId="0" applyFont="1" applyFill="1" applyBorder="1" applyAlignment="1">
      <alignment vertical="center" wrapText="1"/>
    </xf>
    <xf numFmtId="0" fontId="7" fillId="0" borderId="7" xfId="0" applyFont="1" applyBorder="1" applyAlignment="1">
      <alignment horizontal="left" vertical="center" wrapText="1"/>
    </xf>
    <xf numFmtId="0" fontId="9" fillId="0" borderId="7" xfId="0" applyFont="1" applyBorder="1" applyAlignment="1">
      <alignment horizontal="left" vertical="center" wrapText="1"/>
    </xf>
    <xf numFmtId="0" fontId="9" fillId="0" borderId="12" xfId="0" applyFont="1" applyBorder="1" applyAlignment="1">
      <alignment horizontal="left" vertical="center" wrapText="1"/>
    </xf>
    <xf numFmtId="0" fontId="7" fillId="7" borderId="4" xfId="0" applyFont="1" applyFill="1" applyBorder="1" applyAlignment="1">
      <alignment horizontal="left" vertical="center" wrapText="1"/>
    </xf>
    <xf numFmtId="0" fontId="7" fillId="9" borderId="4" xfId="0" applyFont="1" applyFill="1" applyBorder="1" applyAlignment="1">
      <alignment horizontal="left" vertical="center" wrapText="1"/>
    </xf>
    <xf numFmtId="0" fontId="7" fillId="0" borderId="12" xfId="0" applyFont="1" applyBorder="1" applyAlignment="1">
      <alignment horizontal="left" vertical="center" wrapText="1"/>
    </xf>
    <xf numFmtId="0" fontId="7" fillId="11" borderId="4" xfId="0" applyFont="1" applyFill="1" applyBorder="1" applyAlignment="1">
      <alignment horizontal="left" vertical="center" wrapText="1"/>
    </xf>
    <xf numFmtId="0" fontId="7" fillId="13" borderId="4" xfId="0" applyFont="1" applyFill="1" applyBorder="1" applyAlignment="1">
      <alignment horizontal="left" vertical="center" wrapText="1"/>
    </xf>
    <xf numFmtId="0" fontId="7" fillId="0" borderId="0" xfId="0" applyFont="1" applyAlignment="1">
      <alignment wrapText="1"/>
    </xf>
    <xf numFmtId="0" fontId="6" fillId="13" borderId="2" xfId="0" applyFont="1" applyFill="1" applyBorder="1" applyAlignment="1">
      <alignment vertical="center" wrapText="1"/>
    </xf>
    <xf numFmtId="0" fontId="6" fillId="4" borderId="2" xfId="0" applyFont="1" applyFill="1" applyBorder="1" applyAlignment="1">
      <alignment vertical="center" wrapText="1"/>
    </xf>
    <xf numFmtId="0" fontId="6" fillId="7" borderId="2" xfId="0" applyFont="1" applyFill="1" applyBorder="1" applyAlignment="1">
      <alignment vertical="center" wrapText="1"/>
    </xf>
    <xf numFmtId="0" fontId="6" fillId="9" borderId="2" xfId="0" applyFont="1" applyFill="1" applyBorder="1" applyAlignment="1">
      <alignment vertical="center" wrapText="1"/>
    </xf>
    <xf numFmtId="0" fontId="6" fillId="11" borderId="2" xfId="0" applyFont="1" applyFill="1" applyBorder="1" applyAlignment="1">
      <alignment vertical="center" wrapText="1"/>
    </xf>
    <xf numFmtId="0" fontId="8"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vertical="top" wrapText="1"/>
    </xf>
    <xf numFmtId="0" fontId="0" fillId="0" borderId="0" xfId="0" applyAlignment="1">
      <alignment vertical="top"/>
    </xf>
    <xf numFmtId="0" fontId="1" fillId="0" borderId="0" xfId="0" applyFont="1"/>
    <xf numFmtId="0" fontId="13" fillId="20" borderId="30" xfId="0" applyFont="1" applyFill="1" applyBorder="1" applyAlignment="1">
      <alignment horizontal="right" vertical="center" wrapText="1"/>
    </xf>
    <xf numFmtId="0" fontId="14" fillId="20" borderId="34" xfId="0" applyFont="1" applyFill="1" applyBorder="1" applyAlignment="1">
      <alignment horizontal="right" vertical="center" wrapText="1"/>
    </xf>
    <xf numFmtId="0" fontId="13" fillId="20" borderId="19" xfId="0" applyFont="1" applyFill="1" applyBorder="1" applyAlignment="1">
      <alignment horizontal="right" vertical="center" wrapText="1"/>
    </xf>
    <xf numFmtId="0" fontId="19" fillId="22" borderId="20" xfId="0" applyFont="1" applyFill="1" applyBorder="1" applyAlignment="1">
      <alignment vertical="center" wrapText="1"/>
    </xf>
    <xf numFmtId="166" fontId="17" fillId="16" borderId="15" xfId="2" applyNumberFormat="1" applyFont="1" applyAlignment="1">
      <alignment horizontal="center" vertical="center" wrapText="1"/>
    </xf>
    <xf numFmtId="165" fontId="17" fillId="16" borderId="15" xfId="2" applyNumberFormat="1" applyFont="1" applyAlignment="1">
      <alignment horizontal="center" vertical="center" wrapText="1"/>
    </xf>
    <xf numFmtId="166" fontId="11" fillId="15" borderId="14" xfId="1" applyNumberFormat="1" applyAlignment="1">
      <alignment horizontal="center" vertical="center" wrapText="1"/>
    </xf>
    <xf numFmtId="9" fontId="17" fillId="16" borderId="15" xfId="2" applyNumberFormat="1" applyFont="1" applyAlignment="1">
      <alignment horizontal="center" vertical="center" wrapText="1"/>
    </xf>
    <xf numFmtId="0" fontId="19" fillId="22" borderId="39" xfId="0" applyFont="1" applyFill="1" applyBorder="1" applyAlignment="1">
      <alignment horizontal="center" vertical="center" wrapText="1"/>
    </xf>
    <xf numFmtId="0" fontId="19" fillId="24" borderId="20" xfId="0" applyFont="1" applyFill="1" applyBorder="1" applyAlignment="1">
      <alignment vertical="center" wrapText="1"/>
    </xf>
    <xf numFmtId="0" fontId="16" fillId="16" borderId="15" xfId="2" applyFont="1" applyAlignment="1">
      <alignment horizontal="left" vertical="center" wrapText="1"/>
    </xf>
    <xf numFmtId="0" fontId="17" fillId="16" borderId="15" xfId="5" applyFont="1" applyAlignment="1">
      <alignment vertical="center" wrapText="1"/>
    </xf>
    <xf numFmtId="0" fontId="18" fillId="25" borderId="21" xfId="0" applyFont="1" applyFill="1" applyBorder="1" applyAlignment="1">
      <alignment vertical="center" wrapText="1"/>
    </xf>
    <xf numFmtId="0" fontId="18" fillId="25" borderId="24" xfId="0" applyFont="1" applyFill="1" applyBorder="1" applyAlignment="1">
      <alignment vertical="center" wrapText="1"/>
    </xf>
    <xf numFmtId="0" fontId="26" fillId="16" borderId="15" xfId="5" applyFont="1" applyAlignment="1">
      <alignment vertical="center" wrapText="1"/>
    </xf>
    <xf numFmtId="0" fontId="1" fillId="0" borderId="0" xfId="0" applyFont="1" applyAlignment="1">
      <alignment horizontal="center"/>
    </xf>
    <xf numFmtId="0" fontId="0" fillId="0" borderId="0" xfId="0" applyAlignment="1">
      <alignment horizontal="center" vertical="center"/>
    </xf>
    <xf numFmtId="0" fontId="15" fillId="21" borderId="16" xfId="0" applyFont="1" applyFill="1" applyBorder="1" applyAlignment="1">
      <alignment horizontal="left" vertical="center" wrapText="1"/>
    </xf>
    <xf numFmtId="0" fontId="32" fillId="26" borderId="20" xfId="0" applyFont="1" applyFill="1" applyBorder="1" applyAlignment="1">
      <alignment vertical="center"/>
    </xf>
    <xf numFmtId="167" fontId="32" fillId="26" borderId="0" xfId="3" applyNumberFormat="1" applyFont="1" applyFill="1" applyBorder="1" applyAlignment="1">
      <alignment vertical="center"/>
    </xf>
    <xf numFmtId="0" fontId="3" fillId="0" borderId="0" xfId="0" applyFont="1" applyAlignment="1">
      <alignment vertical="center"/>
    </xf>
    <xf numFmtId="0" fontId="33" fillId="27" borderId="46" xfId="0" applyFont="1" applyFill="1" applyBorder="1" applyAlignment="1">
      <alignment horizontal="center" vertical="center"/>
    </xf>
    <xf numFmtId="0" fontId="0" fillId="0" borderId="1" xfId="0" applyBorder="1" applyAlignment="1">
      <alignment vertical="top"/>
    </xf>
    <xf numFmtId="9" fontId="41" fillId="0" borderId="1" xfId="0" applyNumberFormat="1" applyFont="1" applyBorder="1" applyAlignment="1">
      <alignment horizontal="left" vertical="center" indent="3"/>
    </xf>
    <xf numFmtId="0" fontId="41" fillId="0" borderId="1" xfId="0" applyFont="1" applyBorder="1" applyAlignment="1">
      <alignment horizontal="left" vertical="center" indent="3"/>
    </xf>
    <xf numFmtId="168" fontId="0" fillId="0" borderId="20" xfId="0" applyNumberFormat="1" applyBorder="1" applyAlignment="1">
      <alignment horizontal="center" vertical="center"/>
    </xf>
    <xf numFmtId="168" fontId="0" fillId="0" borderId="0" xfId="0" applyNumberFormat="1" applyAlignment="1">
      <alignment horizontal="center" vertical="center"/>
    </xf>
    <xf numFmtId="0" fontId="40" fillId="0" borderId="0" xfId="0" applyFont="1" applyAlignment="1">
      <alignment horizontal="center" vertical="center"/>
    </xf>
    <xf numFmtId="0" fontId="40" fillId="0" borderId="0" xfId="0" applyFont="1" applyAlignment="1">
      <alignment vertical="center"/>
    </xf>
    <xf numFmtId="165" fontId="3" fillId="0" borderId="0" xfId="0" applyNumberFormat="1" applyFont="1" applyAlignment="1">
      <alignment horizontal="right" vertical="center"/>
    </xf>
    <xf numFmtId="0" fontId="44" fillId="0" borderId="0" xfId="0" applyFont="1" applyAlignment="1">
      <alignment vertical="center"/>
    </xf>
    <xf numFmtId="0" fontId="45" fillId="0" borderId="0" xfId="0" applyFont="1" applyAlignment="1">
      <alignment vertical="center"/>
    </xf>
    <xf numFmtId="0" fontId="45" fillId="0" borderId="0" xfId="0" applyFont="1" applyAlignment="1">
      <alignment horizontal="center" vertical="center"/>
    </xf>
    <xf numFmtId="165" fontId="35" fillId="0" borderId="0" xfId="0" applyNumberFormat="1" applyFont="1" applyAlignment="1">
      <alignment horizontal="center" vertical="center"/>
    </xf>
    <xf numFmtId="165" fontId="45" fillId="0" borderId="0" xfId="0" applyNumberFormat="1" applyFont="1"/>
    <xf numFmtId="167" fontId="12" fillId="15" borderId="37" xfId="4" applyNumberFormat="1" applyAlignment="1">
      <alignment vertical="center"/>
    </xf>
    <xf numFmtId="0" fontId="33" fillId="27" borderId="34" xfId="0" applyFont="1" applyFill="1" applyBorder="1" applyAlignment="1">
      <alignment horizontal="center" vertical="center"/>
    </xf>
    <xf numFmtId="165" fontId="0" fillId="16" borderId="15" xfId="2" applyNumberFormat="1" applyFont="1" applyAlignment="1">
      <alignment horizontal="center" vertical="center"/>
    </xf>
    <xf numFmtId="165" fontId="0" fillId="16" borderId="15" xfId="2" applyNumberFormat="1" applyFont="1" applyAlignment="1">
      <alignment horizontal="center" vertical="center" wrapText="1"/>
    </xf>
    <xf numFmtId="3" fontId="0" fillId="16" borderId="15" xfId="2" applyNumberFormat="1" applyFont="1" applyAlignment="1">
      <alignment horizontal="center" vertical="center"/>
    </xf>
    <xf numFmtId="0" fontId="46" fillId="26" borderId="20" xfId="0" applyFont="1" applyFill="1" applyBorder="1" applyAlignment="1">
      <alignment vertical="center"/>
    </xf>
    <xf numFmtId="0" fontId="47" fillId="0" borderId="0" xfId="0" applyFont="1" applyAlignment="1">
      <alignment vertical="center"/>
    </xf>
    <xf numFmtId="0" fontId="47" fillId="0" borderId="0" xfId="0" applyFont="1"/>
    <xf numFmtId="165" fontId="3" fillId="29" borderId="47" xfId="0" applyNumberFormat="1" applyFont="1" applyFill="1" applyBorder="1" applyAlignment="1">
      <alignment horizontal="right" vertical="center"/>
    </xf>
    <xf numFmtId="0" fontId="37" fillId="29" borderId="60" xfId="0" applyFont="1" applyFill="1" applyBorder="1" applyAlignment="1">
      <alignment horizontal="right" vertical="center"/>
    </xf>
    <xf numFmtId="165" fontId="0" fillId="0" borderId="20" xfId="0" applyNumberFormat="1" applyBorder="1" applyAlignment="1">
      <alignment horizontal="right"/>
    </xf>
    <xf numFmtId="165" fontId="0" fillId="0" borderId="20" xfId="0" applyNumberFormat="1" applyBorder="1" applyAlignment="1">
      <alignment horizontal="right" vertical="center"/>
    </xf>
    <xf numFmtId="165" fontId="0" fillId="0" borderId="39" xfId="0" applyNumberFormat="1" applyBorder="1" applyAlignment="1">
      <alignment horizontal="right" vertical="center"/>
    </xf>
    <xf numFmtId="165" fontId="0" fillId="0" borderId="0" xfId="0" applyNumberFormat="1" applyAlignment="1">
      <alignment horizontal="right" vertical="center"/>
    </xf>
    <xf numFmtId="165" fontId="0" fillId="0" borderId="0" xfId="0" applyNumberFormat="1" applyAlignment="1">
      <alignment horizontal="center" vertical="center"/>
    </xf>
    <xf numFmtId="165" fontId="0" fillId="0" borderId="0" xfId="0" applyNumberFormat="1" applyAlignment="1">
      <alignment vertical="center"/>
    </xf>
    <xf numFmtId="168" fontId="0" fillId="0" borderId="39" xfId="0" applyNumberFormat="1" applyBorder="1" applyAlignment="1">
      <alignment horizontal="center" vertical="center"/>
    </xf>
    <xf numFmtId="165" fontId="12" fillId="15" borderId="58" xfId="4" applyNumberFormat="1" applyBorder="1" applyAlignment="1">
      <alignment horizontal="right" vertical="center"/>
    </xf>
    <xf numFmtId="0" fontId="33" fillId="27" borderId="51" xfId="0" applyFont="1" applyFill="1" applyBorder="1" applyAlignment="1">
      <alignment horizontal="center" vertical="center" wrapText="1"/>
    </xf>
    <xf numFmtId="0" fontId="33" fillId="27" borderId="52" xfId="0" applyFont="1" applyFill="1" applyBorder="1" applyAlignment="1">
      <alignment horizontal="center" vertical="center"/>
    </xf>
    <xf numFmtId="0" fontId="33" fillId="27" borderId="51" xfId="0" applyFont="1" applyFill="1" applyBorder="1" applyAlignment="1">
      <alignment horizontal="center" vertical="center" textRotation="90"/>
    </xf>
    <xf numFmtId="0" fontId="33" fillId="27" borderId="51" xfId="0" applyFont="1" applyFill="1" applyBorder="1" applyAlignment="1">
      <alignment horizontal="center" vertical="center"/>
    </xf>
    <xf numFmtId="0" fontId="18" fillId="22" borderId="0" xfId="0" applyFont="1" applyFill="1" applyAlignment="1">
      <alignment vertical="center"/>
    </xf>
    <xf numFmtId="165" fontId="45" fillId="0" borderId="0" xfId="0" applyNumberFormat="1" applyFont="1" applyAlignment="1">
      <alignment horizontal="right" vertical="center"/>
    </xf>
    <xf numFmtId="0" fontId="25" fillId="16" borderId="68" xfId="2" applyFont="1" applyBorder="1" applyAlignment="1">
      <alignment horizontal="left" vertical="center" wrapText="1"/>
    </xf>
    <xf numFmtId="0" fontId="25" fillId="16" borderId="66" xfId="2" applyFont="1" applyBorder="1" applyAlignment="1">
      <alignment horizontal="left" vertical="center" wrapText="1"/>
    </xf>
    <xf numFmtId="0" fontId="0" fillId="33" borderId="20" xfId="0" applyFill="1" applyBorder="1" applyAlignment="1">
      <alignment vertical="center"/>
    </xf>
    <xf numFmtId="0" fontId="0" fillId="33" borderId="64" xfId="0" applyFill="1" applyBorder="1" applyAlignment="1">
      <alignment vertical="center"/>
    </xf>
    <xf numFmtId="0" fontId="36" fillId="34" borderId="20" xfId="0" applyFont="1" applyFill="1" applyBorder="1" applyAlignment="1">
      <alignment vertical="center"/>
    </xf>
    <xf numFmtId="168" fontId="28" fillId="0" borderId="20" xfId="0" applyNumberFormat="1" applyFont="1" applyBorder="1" applyAlignment="1">
      <alignment horizontal="center" vertical="center"/>
    </xf>
    <xf numFmtId="0" fontId="28" fillId="0" borderId="0" xfId="0" applyFont="1" applyAlignment="1">
      <alignment vertical="center"/>
    </xf>
    <xf numFmtId="0" fontId="3" fillId="35" borderId="47" xfId="0" applyFont="1" applyFill="1" applyBorder="1" applyAlignment="1">
      <alignment horizontal="right" vertical="center"/>
    </xf>
    <xf numFmtId="165" fontId="3" fillId="35" borderId="47" xfId="0" applyNumberFormat="1" applyFont="1" applyFill="1" applyBorder="1" applyAlignment="1">
      <alignment horizontal="right" vertical="center"/>
    </xf>
    <xf numFmtId="0" fontId="0" fillId="36" borderId="39" xfId="0" applyFill="1" applyBorder="1" applyAlignment="1">
      <alignment vertical="center"/>
    </xf>
    <xf numFmtId="0" fontId="0" fillId="36" borderId="20" xfId="0" applyFill="1" applyBorder="1" applyAlignment="1">
      <alignment vertical="center"/>
    </xf>
    <xf numFmtId="0" fontId="48" fillId="36" borderId="20" xfId="0" applyFont="1" applyFill="1" applyBorder="1" applyAlignment="1">
      <alignment vertical="center"/>
    </xf>
    <xf numFmtId="0" fontId="2" fillId="37" borderId="59" xfId="0" applyFont="1" applyFill="1" applyBorder="1" applyAlignment="1">
      <alignment vertical="center"/>
    </xf>
    <xf numFmtId="165" fontId="2" fillId="37" borderId="59" xfId="0" applyNumberFormat="1" applyFont="1" applyFill="1" applyBorder="1" applyAlignment="1">
      <alignment horizontal="right" vertical="center"/>
    </xf>
    <xf numFmtId="0" fontId="0" fillId="38" borderId="39" xfId="0" applyFill="1" applyBorder="1" applyAlignment="1">
      <alignment vertical="center"/>
    </xf>
    <xf numFmtId="0" fontId="0" fillId="38" borderId="20" xfId="0" applyFill="1" applyBorder="1" applyAlignment="1">
      <alignment vertical="center"/>
    </xf>
    <xf numFmtId="0" fontId="0" fillId="38" borderId="46" xfId="0" applyFill="1" applyBorder="1" applyAlignment="1">
      <alignment vertical="center"/>
    </xf>
    <xf numFmtId="0" fontId="2" fillId="39" borderId="59" xfId="0" applyFont="1" applyFill="1" applyBorder="1" applyAlignment="1">
      <alignment vertical="center"/>
    </xf>
    <xf numFmtId="0" fontId="37" fillId="40" borderId="53" xfId="0" applyFont="1" applyFill="1" applyBorder="1" applyAlignment="1">
      <alignment horizontal="right" vertical="center"/>
    </xf>
    <xf numFmtId="165" fontId="37" fillId="40" borderId="53" xfId="0" applyNumberFormat="1" applyFont="1" applyFill="1" applyBorder="1" applyAlignment="1">
      <alignment horizontal="right" vertical="center"/>
    </xf>
    <xf numFmtId="0" fontId="37" fillId="41" borderId="47" xfId="0" applyFont="1" applyFill="1" applyBorder="1" applyAlignment="1">
      <alignment horizontal="right" vertical="center"/>
    </xf>
    <xf numFmtId="165" fontId="37" fillId="41" borderId="47" xfId="0" applyNumberFormat="1" applyFont="1" applyFill="1" applyBorder="1" applyAlignment="1">
      <alignment horizontal="right" vertical="center"/>
    </xf>
    <xf numFmtId="0" fontId="3" fillId="28" borderId="47" xfId="0" applyFont="1" applyFill="1" applyBorder="1" applyAlignment="1">
      <alignment horizontal="right" vertical="center"/>
    </xf>
    <xf numFmtId="165" fontId="3" fillId="28" borderId="47" xfId="0" applyNumberFormat="1" applyFont="1" applyFill="1" applyBorder="1" applyAlignment="1">
      <alignment horizontal="right" vertical="center"/>
    </xf>
    <xf numFmtId="0" fontId="53" fillId="22" borderId="0" xfId="0" applyFont="1" applyFill="1" applyAlignment="1">
      <alignment vertical="center"/>
    </xf>
    <xf numFmtId="0" fontId="28" fillId="0" borderId="0" xfId="0" applyFont="1"/>
    <xf numFmtId="0" fontId="3" fillId="40" borderId="53" xfId="0" applyFont="1" applyFill="1" applyBorder="1" applyAlignment="1">
      <alignment horizontal="right" vertical="center"/>
    </xf>
    <xf numFmtId="0" fontId="3" fillId="29" borderId="60" xfId="0" applyFont="1" applyFill="1" applyBorder="1" applyAlignment="1">
      <alignment horizontal="right" vertical="center"/>
    </xf>
    <xf numFmtId="0" fontId="28" fillId="0" borderId="62" xfId="0" applyFont="1" applyBorder="1"/>
    <xf numFmtId="0" fontId="28" fillId="0" borderId="55" xfId="0" applyFont="1" applyBorder="1"/>
    <xf numFmtId="0" fontId="28" fillId="0" borderId="56" xfId="0" applyFont="1" applyBorder="1"/>
    <xf numFmtId="0" fontId="28" fillId="0" borderId="65" xfId="0" applyFont="1" applyBorder="1"/>
    <xf numFmtId="0" fontId="28" fillId="0" borderId="67" xfId="0" applyFont="1" applyBorder="1"/>
    <xf numFmtId="0" fontId="55" fillId="15" borderId="37" xfId="4" applyFont="1"/>
    <xf numFmtId="0" fontId="28" fillId="0" borderId="61" xfId="0" applyFont="1" applyBorder="1"/>
    <xf numFmtId="0" fontId="28" fillId="0" borderId="48" xfId="0" applyFont="1" applyBorder="1"/>
    <xf numFmtId="0" fontId="28" fillId="0" borderId="57" xfId="0" applyFont="1" applyBorder="1"/>
    <xf numFmtId="0" fontId="54" fillId="0" borderId="0" xfId="0" applyFont="1" applyAlignment="1">
      <alignment vertical="center"/>
    </xf>
    <xf numFmtId="0" fontId="3" fillId="41" borderId="53" xfId="0" applyFont="1" applyFill="1" applyBorder="1" applyAlignment="1">
      <alignment horizontal="right" vertical="center"/>
    </xf>
    <xf numFmtId="0" fontId="3" fillId="0" borderId="0" xfId="0" applyFont="1" applyAlignment="1">
      <alignment horizontal="right" vertical="center"/>
    </xf>
    <xf numFmtId="0" fontId="37" fillId="40" borderId="53" xfId="0" applyFont="1" applyFill="1" applyBorder="1" applyAlignment="1">
      <alignment horizontal="right" vertical="center" wrapText="1"/>
    </xf>
    <xf numFmtId="0" fontId="3" fillId="35" borderId="47" xfId="0" applyFont="1" applyFill="1" applyBorder="1" applyAlignment="1">
      <alignment horizontal="right" vertical="top" wrapText="1"/>
    </xf>
    <xf numFmtId="0" fontId="0" fillId="33" borderId="20" xfId="0" applyFill="1" applyBorder="1" applyAlignment="1">
      <alignment vertical="top" wrapText="1"/>
    </xf>
    <xf numFmtId="0" fontId="49" fillId="33" borderId="20" xfId="0" applyFont="1" applyFill="1" applyBorder="1" applyAlignment="1">
      <alignment vertical="top" wrapText="1"/>
    </xf>
    <xf numFmtId="0" fontId="0" fillId="33" borderId="64" xfId="0" applyFill="1" applyBorder="1" applyAlignment="1">
      <alignment vertical="top" wrapText="1"/>
    </xf>
    <xf numFmtId="0" fontId="3" fillId="28" borderId="47" xfId="0" applyFont="1" applyFill="1" applyBorder="1" applyAlignment="1">
      <alignment horizontal="right" vertical="top" wrapText="1"/>
    </xf>
    <xf numFmtId="0" fontId="37" fillId="41" borderId="47" xfId="0" applyFont="1" applyFill="1" applyBorder="1" applyAlignment="1">
      <alignment horizontal="right" vertical="top" wrapText="1"/>
    </xf>
    <xf numFmtId="0" fontId="38" fillId="29" borderId="60" xfId="0" applyFont="1" applyFill="1" applyBorder="1" applyAlignment="1">
      <alignment horizontal="right" vertical="center" wrapText="1"/>
    </xf>
    <xf numFmtId="0" fontId="0" fillId="0" borderId="0" xfId="0" applyAlignment="1">
      <alignment vertical="center" wrapText="1"/>
    </xf>
    <xf numFmtId="0" fontId="1" fillId="42" borderId="0" xfId="0" applyFont="1" applyFill="1"/>
    <xf numFmtId="0" fontId="32" fillId="26" borderId="0" xfId="0" applyFont="1" applyFill="1" applyAlignment="1">
      <alignment vertical="center"/>
    </xf>
    <xf numFmtId="0" fontId="46" fillId="26" borderId="0" xfId="0" applyFont="1" applyFill="1" applyAlignment="1">
      <alignment vertical="center"/>
    </xf>
    <xf numFmtId="0" fontId="2" fillId="16" borderId="15" xfId="2" applyFont="1" applyAlignment="1">
      <alignment vertical="center"/>
    </xf>
    <xf numFmtId="0" fontId="17" fillId="16" borderId="15" xfId="2" applyFont="1" applyAlignment="1">
      <alignment horizontal="justify" vertical="center" wrapText="1"/>
    </xf>
    <xf numFmtId="0" fontId="25" fillId="16" borderId="15" xfId="5" applyFont="1" applyAlignment="1">
      <alignment horizontal="left" vertical="center" wrapText="1"/>
    </xf>
    <xf numFmtId="0" fontId="17" fillId="16" borderId="66" xfId="2" applyFont="1" applyBorder="1" applyAlignment="1">
      <alignment horizontal="left" vertical="center" wrapText="1"/>
    </xf>
    <xf numFmtId="0" fontId="16" fillId="16" borderId="15" xfId="2" applyFont="1" applyAlignment="1">
      <alignment horizontal="center" vertical="center" wrapText="1"/>
    </xf>
    <xf numFmtId="0" fontId="26" fillId="16" borderId="71" xfId="5" applyFont="1" applyBorder="1" applyAlignment="1">
      <alignment vertical="center" wrapText="1"/>
    </xf>
    <xf numFmtId="0" fontId="18" fillId="25" borderId="72" xfId="0" applyFont="1" applyFill="1" applyBorder="1" applyAlignment="1">
      <alignment vertical="center" wrapText="1"/>
    </xf>
    <xf numFmtId="0" fontId="26" fillId="16" borderId="74" xfId="5" applyFont="1" applyBorder="1" applyAlignment="1">
      <alignment vertical="center" wrapText="1"/>
    </xf>
    <xf numFmtId="0" fontId="33" fillId="31" borderId="46" xfId="0" applyFont="1" applyFill="1" applyBorder="1" applyAlignment="1">
      <alignment vertical="center" wrapText="1"/>
    </xf>
    <xf numFmtId="0" fontId="33" fillId="31" borderId="20" xfId="0" applyFont="1" applyFill="1" applyBorder="1" applyAlignment="1">
      <alignment vertical="center"/>
    </xf>
    <xf numFmtId="0" fontId="33" fillId="31" borderId="46" xfId="0" applyFont="1" applyFill="1" applyBorder="1" applyAlignment="1">
      <alignment vertical="center"/>
    </xf>
    <xf numFmtId="0" fontId="33" fillId="31" borderId="20" xfId="0" applyFont="1" applyFill="1" applyBorder="1" applyAlignment="1">
      <alignment vertical="center" textRotation="90" wrapText="1"/>
    </xf>
    <xf numFmtId="0" fontId="56" fillId="0" borderId="1" xfId="0" applyFont="1" applyBorder="1" applyAlignment="1">
      <alignment vertical="top"/>
    </xf>
    <xf numFmtId="0" fontId="0" fillId="36" borderId="39" xfId="0" applyFill="1" applyBorder="1" applyAlignment="1">
      <alignment vertical="center" wrapText="1"/>
    </xf>
    <xf numFmtId="0" fontId="0" fillId="36" borderId="20" xfId="0" applyFill="1" applyBorder="1" applyAlignment="1">
      <alignment vertical="center" wrapText="1"/>
    </xf>
    <xf numFmtId="169" fontId="0" fillId="36" borderId="39" xfId="3" applyNumberFormat="1" applyFont="1" applyFill="1" applyBorder="1" applyAlignment="1">
      <alignment vertical="center"/>
    </xf>
    <xf numFmtId="169" fontId="0" fillId="36" borderId="20" xfId="3" applyNumberFormat="1" applyFont="1" applyFill="1" applyBorder="1" applyAlignment="1">
      <alignment vertical="center"/>
    </xf>
    <xf numFmtId="167" fontId="0" fillId="38" borderId="39" xfId="3" applyNumberFormat="1" applyFont="1" applyFill="1" applyBorder="1" applyAlignment="1">
      <alignment vertical="center"/>
    </xf>
    <xf numFmtId="167" fontId="0" fillId="38" borderId="20" xfId="3" applyNumberFormat="1" applyFont="1" applyFill="1" applyBorder="1" applyAlignment="1">
      <alignment vertical="center"/>
    </xf>
    <xf numFmtId="169" fontId="0" fillId="38" borderId="39" xfId="0" applyNumberFormat="1" applyFill="1" applyBorder="1" applyAlignment="1">
      <alignment vertical="center"/>
    </xf>
    <xf numFmtId="169" fontId="0" fillId="38" borderId="20" xfId="0" applyNumberFormat="1" applyFill="1" applyBorder="1" applyAlignment="1">
      <alignment vertical="center"/>
    </xf>
    <xf numFmtId="0" fontId="29" fillId="34" borderId="20" xfId="0" applyFont="1" applyFill="1" applyBorder="1" applyAlignment="1">
      <alignment vertical="center"/>
    </xf>
    <xf numFmtId="0" fontId="0" fillId="33" borderId="49" xfId="0" applyFill="1" applyBorder="1" applyAlignment="1">
      <alignment vertical="top" wrapText="1"/>
    </xf>
    <xf numFmtId="0" fontId="0" fillId="33" borderId="39" xfId="0" applyFill="1" applyBorder="1" applyAlignment="1">
      <alignment vertical="top" wrapText="1"/>
    </xf>
    <xf numFmtId="0" fontId="0" fillId="33" borderId="20" xfId="0" applyFill="1" applyBorder="1" applyAlignment="1">
      <alignment vertical="center" wrapText="1"/>
    </xf>
    <xf numFmtId="167" fontId="59" fillId="0" borderId="78" xfId="0" applyNumberFormat="1" applyFont="1" applyBorder="1" applyAlignment="1">
      <alignment vertical="center"/>
    </xf>
    <xf numFmtId="0" fontId="33" fillId="31" borderId="46" xfId="0" applyFont="1" applyFill="1" applyBorder="1" applyAlignment="1">
      <alignment horizontal="left" vertical="center" wrapText="1"/>
    </xf>
    <xf numFmtId="0" fontId="33" fillId="31" borderId="34"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left"/>
    </xf>
    <xf numFmtId="165" fontId="0" fillId="16" borderId="15" xfId="2" applyNumberFormat="1" applyFont="1" applyAlignment="1">
      <alignment horizontal="left" vertical="top"/>
    </xf>
    <xf numFmtId="165" fontId="0" fillId="16" borderId="15" xfId="2" applyNumberFormat="1" applyFont="1" applyAlignment="1">
      <alignment horizontal="left" vertical="top" wrapText="1"/>
    </xf>
    <xf numFmtId="3" fontId="0" fillId="16" borderId="15" xfId="2" applyNumberFormat="1" applyFont="1" applyAlignment="1">
      <alignment horizontal="left" vertical="top"/>
    </xf>
    <xf numFmtId="0" fontId="0" fillId="0" borderId="5" xfId="0" applyBorder="1"/>
    <xf numFmtId="0" fontId="54" fillId="0" borderId="8" xfId="0" applyFont="1" applyBorder="1" applyAlignment="1">
      <alignment vertical="center"/>
    </xf>
    <xf numFmtId="0" fontId="60" fillId="45" borderId="0" xfId="0" applyFont="1" applyFill="1" applyAlignment="1">
      <alignment vertical="center"/>
    </xf>
    <xf numFmtId="0" fontId="54" fillId="0" borderId="7" xfId="0" applyFont="1" applyBorder="1" applyAlignment="1">
      <alignment vertical="center"/>
    </xf>
    <xf numFmtId="0" fontId="28" fillId="0" borderId="8" xfId="0" applyFont="1" applyBorder="1"/>
    <xf numFmtId="0" fontId="61" fillId="18" borderId="0" xfId="0" applyFont="1" applyFill="1"/>
    <xf numFmtId="0" fontId="28" fillId="0" borderId="7" xfId="0" applyFont="1" applyBorder="1"/>
    <xf numFmtId="0" fontId="62" fillId="0" borderId="0" xfId="0" applyFont="1" applyAlignment="1">
      <alignment horizontal="right"/>
    </xf>
    <xf numFmtId="0" fontId="28" fillId="0" borderId="10" xfId="0" applyFont="1" applyBorder="1"/>
    <xf numFmtId="0" fontId="28" fillId="0" borderId="83" xfId="0" applyFont="1" applyBorder="1"/>
    <xf numFmtId="0" fontId="28" fillId="0" borderId="12" xfId="0" applyFont="1" applyBorder="1"/>
    <xf numFmtId="0" fontId="54" fillId="18" borderId="78" xfId="0" applyFont="1" applyFill="1" applyBorder="1" applyAlignment="1">
      <alignment horizontal="right"/>
    </xf>
    <xf numFmtId="0" fontId="28" fillId="0" borderId="0" xfId="0" applyFont="1" applyAlignment="1">
      <alignment horizontal="right"/>
    </xf>
    <xf numFmtId="0" fontId="0" fillId="0" borderId="80" xfId="0" applyBorder="1"/>
    <xf numFmtId="0" fontId="55" fillId="44" borderId="0" xfId="0" applyFont="1" applyFill="1" applyAlignment="1">
      <alignment horizontal="center" vertical="center"/>
    </xf>
    <xf numFmtId="0" fontId="28" fillId="0" borderId="81" xfId="0" applyFont="1" applyBorder="1"/>
    <xf numFmtId="0" fontId="28" fillId="0" borderId="82" xfId="0" applyFont="1" applyBorder="1"/>
    <xf numFmtId="0" fontId="13" fillId="20" borderId="23" xfId="0" applyFont="1" applyFill="1" applyBorder="1" applyAlignment="1">
      <alignment horizontal="right" vertical="center" wrapText="1"/>
    </xf>
    <xf numFmtId="0" fontId="12" fillId="16" borderId="15" xfId="2" applyFont="1" applyAlignment="1">
      <alignment horizontal="center" vertical="top" wrapText="1"/>
    </xf>
    <xf numFmtId="0" fontId="56" fillId="16" borderId="15" xfId="2" applyFont="1" applyAlignment="1">
      <alignment vertical="top" wrapText="1"/>
    </xf>
    <xf numFmtId="167" fontId="56" fillId="16" borderId="15" xfId="3" applyNumberFormat="1" applyFont="1" applyFill="1" applyBorder="1" applyAlignment="1">
      <alignment vertical="top" wrapText="1"/>
    </xf>
    <xf numFmtId="167" fontId="56" fillId="16" borderId="15" xfId="3" applyNumberFormat="1" applyFont="1" applyFill="1" applyBorder="1" applyAlignment="1">
      <alignment horizontal="left" vertical="top" wrapText="1"/>
    </xf>
    <xf numFmtId="0" fontId="12" fillId="16" borderId="15" xfId="2" applyFont="1" applyAlignment="1">
      <alignment vertical="top" wrapText="1"/>
    </xf>
    <xf numFmtId="167" fontId="12" fillId="16" borderId="15" xfId="3" applyNumberFormat="1" applyFont="1" applyFill="1" applyBorder="1" applyAlignment="1">
      <alignment vertical="top" wrapText="1"/>
    </xf>
    <xf numFmtId="165" fontId="2" fillId="39" borderId="59" xfId="0" applyNumberFormat="1" applyFont="1" applyFill="1" applyBorder="1" applyAlignment="1">
      <alignment horizontal="right" vertical="center"/>
    </xf>
    <xf numFmtId="0" fontId="2" fillId="36" borderId="59" xfId="0" applyFont="1" applyFill="1" applyBorder="1" applyAlignment="1">
      <alignment vertical="center"/>
    </xf>
    <xf numFmtId="165" fontId="2" fillId="36" borderId="59" xfId="0" applyNumberFormat="1" applyFont="1" applyFill="1" applyBorder="1" applyAlignment="1">
      <alignment horizontal="right" vertical="center"/>
    </xf>
    <xf numFmtId="0" fontId="0" fillId="33" borderId="34" xfId="0" applyFill="1" applyBorder="1" applyAlignment="1">
      <alignment vertical="center"/>
    </xf>
    <xf numFmtId="0" fontId="3" fillId="46" borderId="47" xfId="0" applyFont="1" applyFill="1" applyBorder="1" applyAlignment="1">
      <alignment horizontal="right" vertical="center"/>
    </xf>
    <xf numFmtId="165" fontId="3" fillId="46" borderId="47" xfId="0" applyNumberFormat="1" applyFont="1" applyFill="1" applyBorder="1" applyAlignment="1">
      <alignment horizontal="right" vertical="center"/>
    </xf>
    <xf numFmtId="0" fontId="3" fillId="33" borderId="47" xfId="0" applyFont="1" applyFill="1" applyBorder="1" applyAlignment="1">
      <alignment horizontal="right" vertical="center"/>
    </xf>
    <xf numFmtId="0" fontId="3" fillId="33" borderId="47" xfId="0" applyFont="1" applyFill="1" applyBorder="1" applyAlignment="1">
      <alignment horizontal="right" vertical="top" wrapText="1"/>
    </xf>
    <xf numFmtId="165" fontId="3" fillId="33" borderId="47" xfId="0" applyNumberFormat="1" applyFont="1" applyFill="1" applyBorder="1" applyAlignment="1">
      <alignment horizontal="right" vertical="center"/>
    </xf>
    <xf numFmtId="0" fontId="57" fillId="36" borderId="20" xfId="0" applyFont="1" applyFill="1" applyBorder="1" applyAlignment="1">
      <alignment vertical="center" wrapText="1"/>
    </xf>
    <xf numFmtId="0" fontId="57" fillId="34" borderId="20" xfId="0" applyFont="1" applyFill="1" applyBorder="1" applyAlignment="1">
      <alignment vertical="center"/>
    </xf>
    <xf numFmtId="0" fontId="57" fillId="47" borderId="20" xfId="0" applyFont="1" applyFill="1" applyBorder="1" applyAlignment="1">
      <alignment vertical="center" wrapText="1"/>
    </xf>
    <xf numFmtId="0" fontId="0" fillId="48" borderId="39" xfId="0" applyFill="1" applyBorder="1" applyAlignment="1">
      <alignment vertical="center"/>
    </xf>
    <xf numFmtId="0" fontId="0" fillId="49" borderId="39" xfId="0" applyFill="1" applyBorder="1" applyAlignment="1">
      <alignment vertical="center"/>
    </xf>
    <xf numFmtId="0" fontId="4" fillId="42" borderId="0" xfId="0" applyFont="1" applyFill="1"/>
    <xf numFmtId="0" fontId="8" fillId="0" borderId="1" xfId="0" applyFont="1" applyBorder="1" applyAlignment="1">
      <alignment vertical="top" wrapText="1"/>
    </xf>
    <xf numFmtId="0" fontId="67" fillId="0" borderId="1" xfId="0" applyFont="1" applyBorder="1" applyAlignment="1">
      <alignment vertical="top" wrapText="1"/>
    </xf>
    <xf numFmtId="0" fontId="1" fillId="17" borderId="0" xfId="0" applyFont="1" applyFill="1" applyAlignment="1">
      <alignment horizontal="left"/>
    </xf>
    <xf numFmtId="0" fontId="20" fillId="17" borderId="0" xfId="0" applyFont="1" applyFill="1" applyAlignment="1">
      <alignment vertical="center"/>
    </xf>
    <xf numFmtId="0" fontId="2" fillId="0" borderId="1" xfId="0" applyFont="1" applyBorder="1" applyAlignment="1">
      <alignment vertical="top"/>
    </xf>
    <xf numFmtId="0" fontId="2" fillId="0" borderId="1" xfId="0" applyFont="1" applyBorder="1" applyAlignment="1">
      <alignment vertical="top" wrapText="1"/>
    </xf>
    <xf numFmtId="0" fontId="56" fillId="0" borderId="1" xfId="0" applyFont="1" applyBorder="1" applyAlignment="1">
      <alignment vertical="top" wrapText="1"/>
    </xf>
    <xf numFmtId="0" fontId="55" fillId="44" borderId="65" xfId="0" applyFont="1" applyFill="1" applyBorder="1" applyAlignment="1">
      <alignment vertical="center"/>
    </xf>
    <xf numFmtId="0" fontId="0" fillId="0" borderId="0" xfId="0" applyAlignment="1">
      <alignment horizontal="right"/>
    </xf>
    <xf numFmtId="0" fontId="15" fillId="21" borderId="61" xfId="0" applyFont="1" applyFill="1" applyBorder="1" applyAlignment="1">
      <alignment horizontal="left" vertical="center" wrapText="1"/>
    </xf>
    <xf numFmtId="0" fontId="15" fillId="21" borderId="48" xfId="0" applyFont="1" applyFill="1" applyBorder="1" applyAlignment="1">
      <alignment horizontal="left" vertical="center" wrapText="1"/>
    </xf>
    <xf numFmtId="0" fontId="15" fillId="21" borderId="57" xfId="0" applyFont="1" applyFill="1" applyBorder="1" applyAlignment="1">
      <alignment horizontal="left" vertical="center" wrapText="1"/>
    </xf>
    <xf numFmtId="0" fontId="13" fillId="20" borderId="65" xfId="0" applyFont="1" applyFill="1" applyBorder="1" applyAlignment="1">
      <alignment vertical="center" wrapText="1"/>
    </xf>
    <xf numFmtId="0" fontId="23" fillId="0" borderId="0" xfId="0" applyFont="1" applyAlignment="1">
      <alignment horizontal="right"/>
    </xf>
    <xf numFmtId="0" fontId="23" fillId="0" borderId="0" xfId="0" applyFont="1" applyAlignment="1">
      <alignment horizontal="right" wrapText="1"/>
    </xf>
    <xf numFmtId="167" fontId="54" fillId="0" borderId="0" xfId="3" applyNumberFormat="1" applyFont="1" applyBorder="1"/>
    <xf numFmtId="167" fontId="54" fillId="18" borderId="65" xfId="3" applyNumberFormat="1" applyFont="1" applyFill="1" applyBorder="1"/>
    <xf numFmtId="167" fontId="54" fillId="18" borderId="78" xfId="3" applyNumberFormat="1" applyFont="1" applyFill="1" applyBorder="1"/>
    <xf numFmtId="167" fontId="54" fillId="18" borderId="79" xfId="3" applyNumberFormat="1" applyFont="1" applyFill="1" applyBorder="1"/>
    <xf numFmtId="6" fontId="48" fillId="16" borderId="15" xfId="5" applyNumberFormat="1" applyFont="1" applyAlignment="1">
      <alignment horizontal="center" vertical="center"/>
    </xf>
    <xf numFmtId="167" fontId="54" fillId="18" borderId="61" xfId="3" applyNumberFormat="1" applyFont="1" applyFill="1" applyBorder="1"/>
    <xf numFmtId="0" fontId="71" fillId="18" borderId="0" xfId="0" applyFont="1" applyFill="1" applyAlignment="1">
      <alignment horizontal="right"/>
    </xf>
    <xf numFmtId="0" fontId="2" fillId="0" borderId="0" xfId="0" applyFont="1"/>
    <xf numFmtId="165" fontId="33" fillId="27" borderId="51" xfId="0" applyNumberFormat="1" applyFont="1" applyFill="1" applyBorder="1" applyAlignment="1">
      <alignment horizontal="center" vertical="center"/>
    </xf>
    <xf numFmtId="165" fontId="33" fillId="27" borderId="52" xfId="0" applyNumberFormat="1" applyFont="1" applyFill="1" applyBorder="1" applyAlignment="1">
      <alignment horizontal="center" vertical="center"/>
    </xf>
    <xf numFmtId="165" fontId="33" fillId="31" borderId="46" xfId="0" applyNumberFormat="1" applyFont="1" applyFill="1" applyBorder="1" applyAlignment="1">
      <alignment horizontal="center" vertical="center"/>
    </xf>
    <xf numFmtId="165" fontId="33" fillId="31" borderId="20" xfId="0" applyNumberFormat="1" applyFont="1" applyFill="1" applyBorder="1" applyAlignment="1">
      <alignment vertical="center"/>
    </xf>
    <xf numFmtId="0" fontId="1" fillId="17" borderId="0" xfId="0" applyFont="1" applyFill="1"/>
    <xf numFmtId="167" fontId="12" fillId="50" borderId="37" xfId="4" applyNumberFormat="1" applyFill="1" applyAlignment="1">
      <alignment vertical="center"/>
    </xf>
    <xf numFmtId="0" fontId="72" fillId="26" borderId="20" xfId="0" applyFont="1" applyFill="1" applyBorder="1" applyAlignment="1">
      <alignment horizontal="right" vertical="center"/>
    </xf>
    <xf numFmtId="0" fontId="72" fillId="26" borderId="0" xfId="0" applyFont="1" applyFill="1" applyAlignment="1">
      <alignment horizontal="right" vertical="center"/>
    </xf>
    <xf numFmtId="0" fontId="20" fillId="0" borderId="0" xfId="0" applyFont="1" applyAlignment="1">
      <alignment horizontal="left" vertical="center"/>
    </xf>
    <xf numFmtId="0" fontId="20" fillId="17" borderId="0" xfId="0" applyFont="1" applyFill="1" applyAlignment="1">
      <alignment horizontal="left" vertical="top"/>
    </xf>
    <xf numFmtId="0" fontId="20" fillId="0" borderId="0" xfId="0" applyFont="1" applyAlignment="1">
      <alignment horizontal="left" vertical="top"/>
    </xf>
    <xf numFmtId="0" fontId="47" fillId="0" borderId="0" xfId="0" applyFont="1" applyAlignment="1">
      <alignment vertical="top"/>
    </xf>
    <xf numFmtId="0" fontId="1" fillId="0" borderId="0" xfId="0" applyFont="1" applyAlignment="1">
      <alignment vertical="top"/>
    </xf>
    <xf numFmtId="0" fontId="1" fillId="17" borderId="43" xfId="0" applyFont="1" applyFill="1" applyBorder="1" applyAlignment="1">
      <alignment vertical="top"/>
    </xf>
    <xf numFmtId="0" fontId="1" fillId="17" borderId="43" xfId="0" applyFont="1" applyFill="1" applyBorder="1" applyAlignment="1">
      <alignment horizontal="left" vertical="top"/>
    </xf>
    <xf numFmtId="167" fontId="32" fillId="26" borderId="0" xfId="3" applyNumberFormat="1" applyFont="1" applyFill="1" applyBorder="1" applyAlignment="1">
      <alignment vertical="center" wrapText="1"/>
    </xf>
    <xf numFmtId="0" fontId="73" fillId="17" borderId="0" xfId="0" applyFont="1" applyFill="1" applyAlignment="1">
      <alignment vertical="center"/>
    </xf>
    <xf numFmtId="0" fontId="29" fillId="34" borderId="20" xfId="0" applyFont="1" applyFill="1" applyBorder="1" applyAlignment="1">
      <alignment vertical="center" wrapText="1"/>
    </xf>
    <xf numFmtId="3" fontId="29" fillId="16" borderId="15" xfId="2" applyNumberFormat="1" applyFont="1" applyAlignment="1">
      <alignment horizontal="left" vertical="top"/>
    </xf>
    <xf numFmtId="3" fontId="3" fillId="16" borderId="15" xfId="2" applyNumberFormat="1" applyFont="1" applyAlignment="1">
      <alignment horizontal="left" vertical="top"/>
    </xf>
    <xf numFmtId="0" fontId="57" fillId="16" borderId="15" xfId="2" applyFont="1" applyAlignment="1">
      <alignment vertical="center" wrapText="1"/>
    </xf>
    <xf numFmtId="0" fontId="2" fillId="0" borderId="0" xfId="0" applyFont="1" applyAlignment="1">
      <alignment horizontal="center" vertical="center"/>
    </xf>
    <xf numFmtId="0" fontId="33" fillId="31" borderId="24" xfId="0" applyFont="1" applyFill="1" applyBorder="1" applyAlignment="1">
      <alignment horizontal="center" vertical="center" wrapText="1"/>
    </xf>
    <xf numFmtId="170" fontId="0" fillId="0" borderId="0" xfId="0" applyNumberFormat="1"/>
    <xf numFmtId="0" fontId="74" fillId="0" borderId="0" xfId="0" applyFont="1" applyAlignment="1">
      <alignment horizontal="center" vertical="center"/>
    </xf>
    <xf numFmtId="0" fontId="50" fillId="51" borderId="90" xfId="0" applyFont="1" applyFill="1" applyBorder="1" applyAlignment="1">
      <alignment vertical="top" wrapText="1"/>
    </xf>
    <xf numFmtId="0" fontId="50" fillId="51" borderId="90" xfId="0" quotePrefix="1" applyFont="1" applyFill="1" applyBorder="1" applyAlignment="1">
      <alignment vertical="top" wrapText="1"/>
    </xf>
    <xf numFmtId="0" fontId="23" fillId="0" borderId="0" xfId="0" applyFont="1" applyAlignment="1">
      <alignment horizontal="left" vertical="center" indent="1"/>
    </xf>
    <xf numFmtId="1" fontId="36" fillId="34" borderId="20" xfId="0" applyNumberFormat="1" applyFont="1" applyFill="1" applyBorder="1" applyAlignment="1">
      <alignment vertical="center"/>
    </xf>
    <xf numFmtId="1" fontId="3" fillId="46" borderId="47" xfId="0" applyNumberFormat="1" applyFont="1" applyFill="1" applyBorder="1" applyAlignment="1">
      <alignment horizontal="right" vertical="center"/>
    </xf>
    <xf numFmtId="1" fontId="0" fillId="32" borderId="49" xfId="0" applyNumberFormat="1" applyFill="1" applyBorder="1" applyAlignment="1">
      <alignment vertical="center"/>
    </xf>
    <xf numFmtId="1" fontId="0" fillId="32" borderId="39" xfId="0" applyNumberFormat="1" applyFill="1" applyBorder="1" applyAlignment="1">
      <alignment vertical="center"/>
    </xf>
    <xf numFmtId="1" fontId="0" fillId="32" borderId="20" xfId="0" applyNumberFormat="1" applyFill="1" applyBorder="1" applyAlignment="1">
      <alignment vertical="center"/>
    </xf>
    <xf numFmtId="1" fontId="0" fillId="32" borderId="64" xfId="0" applyNumberFormat="1" applyFill="1" applyBorder="1" applyAlignment="1">
      <alignment vertical="center"/>
    </xf>
    <xf numFmtId="1" fontId="3" fillId="33" borderId="47" xfId="0" applyNumberFormat="1" applyFont="1" applyFill="1" applyBorder="1" applyAlignment="1">
      <alignment horizontal="right" vertical="center"/>
    </xf>
    <xf numFmtId="1" fontId="0" fillId="32" borderId="34" xfId="0" applyNumberFormat="1" applyFill="1" applyBorder="1" applyAlignment="1">
      <alignment vertical="center"/>
    </xf>
    <xf numFmtId="167" fontId="0" fillId="38" borderId="46" xfId="3" applyNumberFormat="1" applyFont="1" applyFill="1" applyBorder="1" applyAlignment="1">
      <alignment vertical="center"/>
    </xf>
    <xf numFmtId="169" fontId="0" fillId="38" borderId="46" xfId="0" applyNumberFormat="1" applyFill="1" applyBorder="1" applyAlignment="1">
      <alignment vertical="center"/>
    </xf>
    <xf numFmtId="171" fontId="0" fillId="36" borderId="39" xfId="3" applyNumberFormat="1" applyFont="1" applyFill="1" applyBorder="1" applyAlignment="1">
      <alignment vertical="center"/>
    </xf>
    <xf numFmtId="171" fontId="0" fillId="36" borderId="20" xfId="3" applyNumberFormat="1" applyFont="1" applyFill="1" applyBorder="1" applyAlignment="1">
      <alignment vertical="center"/>
    </xf>
    <xf numFmtId="171" fontId="2" fillId="36" borderId="59" xfId="0" applyNumberFormat="1" applyFont="1" applyFill="1" applyBorder="1" applyAlignment="1">
      <alignment vertical="center"/>
    </xf>
    <xf numFmtId="169" fontId="2" fillId="36" borderId="59" xfId="0" applyNumberFormat="1" applyFont="1" applyFill="1" applyBorder="1" applyAlignment="1">
      <alignment vertical="center"/>
    </xf>
    <xf numFmtId="0" fontId="0" fillId="34" borderId="20" xfId="0" applyFill="1" applyBorder="1" applyAlignment="1">
      <alignment vertical="center"/>
    </xf>
    <xf numFmtId="1" fontId="29" fillId="34" borderId="20" xfId="0" applyNumberFormat="1" applyFont="1" applyFill="1" applyBorder="1" applyAlignment="1">
      <alignment vertical="center"/>
    </xf>
    <xf numFmtId="0" fontId="0" fillId="34" borderId="64" xfId="0" applyFill="1" applyBorder="1" applyAlignment="1">
      <alignment vertical="center"/>
    </xf>
    <xf numFmtId="1" fontId="0" fillId="34" borderId="64" xfId="0" applyNumberFormat="1" applyFill="1" applyBorder="1" applyAlignment="1">
      <alignment vertical="center"/>
    </xf>
    <xf numFmtId="0" fontId="4" fillId="42" borderId="0" xfId="0" applyFont="1" applyFill="1" applyAlignment="1">
      <alignment vertical="top"/>
    </xf>
    <xf numFmtId="0" fontId="4" fillId="42" borderId="0" xfId="0" applyFont="1" applyFill="1" applyAlignment="1">
      <alignment vertical="top" wrapText="1"/>
    </xf>
    <xf numFmtId="0" fontId="1" fillId="42" borderId="0" xfId="0" applyFont="1" applyFill="1" applyAlignment="1">
      <alignment vertical="top"/>
    </xf>
    <xf numFmtId="3" fontId="0" fillId="16" borderId="15" xfId="2" applyNumberFormat="1" applyFont="1" applyAlignment="1">
      <alignment horizontal="left" vertical="center"/>
    </xf>
    <xf numFmtId="0" fontId="12" fillId="16" borderId="15" xfId="2" applyFont="1" applyAlignment="1">
      <alignment vertical="center"/>
    </xf>
    <xf numFmtId="0" fontId="56" fillId="16" borderId="15" xfId="2" applyFont="1" applyAlignment="1">
      <alignment vertical="center"/>
    </xf>
    <xf numFmtId="165" fontId="56" fillId="16" borderId="15" xfId="2" applyNumberFormat="1" applyFont="1" applyAlignment="1">
      <alignment horizontal="center" vertical="center"/>
    </xf>
    <xf numFmtId="165" fontId="56" fillId="16" borderId="15" xfId="2" applyNumberFormat="1" applyFont="1" applyAlignment="1">
      <alignment horizontal="left" vertical="top"/>
    </xf>
    <xf numFmtId="165" fontId="56" fillId="16" borderId="15" xfId="2" applyNumberFormat="1" applyFont="1" applyAlignment="1">
      <alignment horizontal="left" vertical="center" wrapText="1"/>
    </xf>
    <xf numFmtId="165" fontId="56" fillId="16" borderId="15" xfId="2" applyNumberFormat="1" applyFont="1" applyAlignment="1">
      <alignment horizontal="left" vertical="top" wrapText="1"/>
    </xf>
    <xf numFmtId="0" fontId="56" fillId="16" borderId="15" xfId="2" applyFont="1" applyAlignment="1">
      <alignment vertical="center" wrapText="1"/>
    </xf>
    <xf numFmtId="3" fontId="56" fillId="16" borderId="15" xfId="2" applyNumberFormat="1" applyFont="1" applyAlignment="1">
      <alignment horizontal="left" vertical="top"/>
    </xf>
    <xf numFmtId="3" fontId="56" fillId="16" borderId="15" xfId="2" applyNumberFormat="1" applyFont="1" applyAlignment="1">
      <alignment horizontal="left" vertical="center"/>
    </xf>
    <xf numFmtId="167" fontId="76" fillId="26" borderId="0" xfId="3" applyNumberFormat="1" applyFont="1" applyFill="1" applyBorder="1" applyAlignment="1">
      <alignment vertical="center" wrapText="1"/>
    </xf>
    <xf numFmtId="0" fontId="48" fillId="0" borderId="0" xfId="0" applyFont="1" applyAlignment="1">
      <alignment vertical="top" wrapText="1"/>
    </xf>
    <xf numFmtId="0" fontId="0" fillId="0" borderId="93" xfId="0" applyBorder="1"/>
    <xf numFmtId="0" fontId="0" fillId="0" borderId="82" xfId="0" applyBorder="1"/>
    <xf numFmtId="0" fontId="0" fillId="0" borderId="7" xfId="0" applyBorder="1"/>
    <xf numFmtId="0" fontId="0" fillId="0" borderId="12" xfId="0" applyBorder="1"/>
    <xf numFmtId="0" fontId="54" fillId="0" borderId="0" xfId="0" applyFont="1" applyAlignment="1">
      <alignment vertical="top" wrapText="1"/>
    </xf>
    <xf numFmtId="0" fontId="1" fillId="0" borderId="48" xfId="0" applyFont="1" applyBorder="1"/>
    <xf numFmtId="0" fontId="0" fillId="0" borderId="48" xfId="0" applyBorder="1"/>
    <xf numFmtId="172" fontId="0" fillId="0" borderId="48" xfId="0" applyNumberFormat="1" applyBorder="1"/>
    <xf numFmtId="0" fontId="54" fillId="0" borderId="48" xfId="0" applyFont="1" applyBorder="1" applyAlignment="1">
      <alignment vertical="top" wrapText="1"/>
    </xf>
    <xf numFmtId="0" fontId="16" fillId="19" borderId="0" xfId="0" applyFont="1" applyFill="1" applyAlignment="1">
      <alignment vertical="center" wrapText="1"/>
    </xf>
    <xf numFmtId="0" fontId="16" fillId="19" borderId="0" xfId="0" applyFont="1" applyFill="1" applyAlignment="1">
      <alignment horizontal="right" vertical="center"/>
    </xf>
    <xf numFmtId="0" fontId="16" fillId="19" borderId="0" xfId="0" applyFont="1" applyFill="1" applyAlignment="1">
      <alignment horizontal="right"/>
    </xf>
    <xf numFmtId="0" fontId="79" fillId="16" borderId="15" xfId="2" applyFont="1" applyAlignment="1">
      <alignment horizontal="center" vertical="center" wrapText="1"/>
    </xf>
    <xf numFmtId="0" fontId="23" fillId="0" borderId="51" xfId="0" applyFont="1" applyBorder="1" applyAlignment="1">
      <alignment horizontal="right"/>
    </xf>
    <xf numFmtId="0" fontId="55" fillId="44" borderId="7" xfId="0" applyFont="1" applyFill="1" applyBorder="1" applyAlignment="1">
      <alignment horizontal="center" vertical="center"/>
    </xf>
    <xf numFmtId="0" fontId="55" fillId="44" borderId="67" xfId="0" applyFont="1" applyFill="1" applyBorder="1" applyAlignment="1">
      <alignment horizontal="center" vertical="center" wrapText="1"/>
    </xf>
    <xf numFmtId="167" fontId="54" fillId="0" borderId="67" xfId="3" applyNumberFormat="1" applyFont="1" applyBorder="1"/>
    <xf numFmtId="0" fontId="55" fillId="44" borderId="13" xfId="0" applyFont="1" applyFill="1" applyBorder="1" applyAlignment="1">
      <alignment horizontal="center" vertical="center" wrapText="1"/>
    </xf>
    <xf numFmtId="167" fontId="54" fillId="0" borderId="13" xfId="3" applyNumberFormat="1" applyFont="1" applyBorder="1"/>
    <xf numFmtId="0" fontId="60" fillId="45" borderId="7" xfId="0" applyFont="1" applyFill="1" applyBorder="1" applyAlignment="1">
      <alignment vertical="center"/>
    </xf>
    <xf numFmtId="0" fontId="33" fillId="31" borderId="46" xfId="0" applyFont="1" applyFill="1" applyBorder="1" applyAlignment="1">
      <alignment horizontal="center" vertical="center"/>
    </xf>
    <xf numFmtId="0" fontId="33" fillId="31" borderId="46" xfId="0" applyFont="1" applyFill="1" applyBorder="1" applyAlignment="1">
      <alignment horizontal="center" vertical="center" wrapText="1"/>
    </xf>
    <xf numFmtId="0" fontId="33" fillId="31" borderId="34" xfId="0" applyFont="1" applyFill="1" applyBorder="1" applyAlignment="1">
      <alignment horizontal="center" vertical="center" wrapText="1"/>
    </xf>
    <xf numFmtId="0" fontId="33" fillId="31" borderId="34" xfId="0" applyFont="1" applyFill="1" applyBorder="1" applyAlignment="1">
      <alignment horizontal="center" vertical="center"/>
    </xf>
    <xf numFmtId="165" fontId="39" fillId="0" borderId="0" xfId="0" applyNumberFormat="1" applyFont="1" applyAlignment="1">
      <alignment horizontal="right" vertical="center" wrapText="1"/>
    </xf>
    <xf numFmtId="165" fontId="35" fillId="0" borderId="50" xfId="0" applyNumberFormat="1" applyFont="1" applyBorder="1" applyAlignment="1">
      <alignment horizontal="center" vertical="center"/>
    </xf>
    <xf numFmtId="0" fontId="17" fillId="16" borderId="15" xfId="2" applyFont="1" applyAlignment="1">
      <alignment vertical="center" wrapText="1"/>
    </xf>
    <xf numFmtId="0" fontId="58" fillId="16" borderId="15" xfId="2" applyFont="1" applyAlignment="1">
      <alignment vertical="center" wrapText="1"/>
    </xf>
    <xf numFmtId="0" fontId="15" fillId="21" borderId="0" xfId="0" applyFont="1" applyFill="1" applyAlignment="1">
      <alignment horizontal="left" vertical="center" wrapText="1"/>
    </xf>
    <xf numFmtId="0" fontId="25" fillId="16" borderId="31" xfId="2" applyFont="1" applyBorder="1" applyAlignment="1">
      <alignment horizontal="left" vertical="center" wrapText="1"/>
    </xf>
    <xf numFmtId="0" fontId="25" fillId="16" borderId="17" xfId="2" applyFont="1" applyBorder="1" applyAlignment="1">
      <alignment horizontal="left" vertical="center" wrapText="1"/>
    </xf>
    <xf numFmtId="0" fontId="48" fillId="0" borderId="0" xfId="0" applyFont="1" applyAlignment="1">
      <alignment horizontal="left" vertical="top" wrapText="1"/>
    </xf>
    <xf numFmtId="9" fontId="0" fillId="36" borderId="20" xfId="0" applyNumberFormat="1" applyFill="1" applyBorder="1" applyAlignment="1">
      <alignment vertical="center" wrapText="1"/>
    </xf>
    <xf numFmtId="0" fontId="30" fillId="51" borderId="1" xfId="0" quotePrefix="1" applyFont="1" applyFill="1" applyBorder="1" applyAlignment="1">
      <alignment horizontal="left" vertical="top" wrapText="1"/>
    </xf>
    <xf numFmtId="0" fontId="13" fillId="20" borderId="65" xfId="0" applyFont="1" applyFill="1" applyBorder="1" applyAlignment="1">
      <alignment horizontal="left" vertical="center" wrapText="1"/>
    </xf>
    <xf numFmtId="0" fontId="13" fillId="20" borderId="25" xfId="0" applyFont="1" applyFill="1" applyBorder="1" applyAlignment="1">
      <alignment horizontal="left" vertical="center" wrapText="1"/>
    </xf>
    <xf numFmtId="0" fontId="15" fillId="21" borderId="62" xfId="0" applyFont="1" applyFill="1" applyBorder="1" applyAlignment="1">
      <alignment horizontal="left" vertical="center" wrapText="1"/>
    </xf>
    <xf numFmtId="0" fontId="15" fillId="21" borderId="55" xfId="0" applyFont="1" applyFill="1" applyBorder="1" applyAlignment="1">
      <alignment horizontal="left" vertical="center" wrapText="1"/>
    </xf>
    <xf numFmtId="0" fontId="15" fillId="21" borderId="56" xfId="0" applyFont="1" applyFill="1" applyBorder="1" applyAlignment="1">
      <alignment horizontal="left" vertical="center" wrapText="1"/>
    </xf>
    <xf numFmtId="0" fontId="13" fillId="20" borderId="61" xfId="0" applyFont="1" applyFill="1" applyBorder="1" applyAlignment="1">
      <alignment horizontal="left" vertical="center" wrapText="1"/>
    </xf>
    <xf numFmtId="0" fontId="13" fillId="20" borderId="48" xfId="0" applyFont="1" applyFill="1" applyBorder="1" applyAlignment="1">
      <alignment horizontal="left" vertical="center" wrapText="1"/>
    </xf>
    <xf numFmtId="0" fontId="64" fillId="16" borderId="68" xfId="5" applyFont="1" applyBorder="1" applyAlignment="1">
      <alignment horizontal="left" vertical="center" wrapText="1"/>
    </xf>
    <xf numFmtId="0" fontId="64" fillId="16" borderId="91" xfId="5" applyFont="1" applyBorder="1" applyAlignment="1">
      <alignment horizontal="left" vertical="center" wrapText="1"/>
    </xf>
    <xf numFmtId="0" fontId="51" fillId="20" borderId="65" xfId="0" applyFont="1" applyFill="1" applyBorder="1" applyAlignment="1">
      <alignment horizontal="left" vertical="center" wrapText="1"/>
    </xf>
    <xf numFmtId="0" fontId="51" fillId="20" borderId="25" xfId="0" applyFont="1" applyFill="1" applyBorder="1" applyAlignment="1">
      <alignment horizontal="left" vertical="center" wrapText="1"/>
    </xf>
    <xf numFmtId="0" fontId="64" fillId="16" borderId="15" xfId="5" applyFont="1" applyAlignment="1">
      <alignment horizontal="left" vertical="top" wrapText="1"/>
    </xf>
    <xf numFmtId="0" fontId="20" fillId="17" borderId="0" xfId="0" applyFont="1" applyFill="1" applyAlignment="1">
      <alignment horizontal="left" vertical="center"/>
    </xf>
    <xf numFmtId="0" fontId="30" fillId="51" borderId="1" xfId="0" applyFont="1" applyFill="1" applyBorder="1" applyAlignment="1">
      <alignment horizontal="left" vertical="top" wrapText="1"/>
    </xf>
    <xf numFmtId="0" fontId="30" fillId="51" borderId="1" xfId="0" applyFont="1" applyFill="1" applyBorder="1" applyAlignment="1">
      <alignment horizontal="left" vertical="top"/>
    </xf>
    <xf numFmtId="0" fontId="17" fillId="16" borderId="15" xfId="5" applyFont="1" applyAlignment="1">
      <alignment horizontal="left" vertical="center" wrapText="1"/>
    </xf>
    <xf numFmtId="0" fontId="17" fillId="16" borderId="66" xfId="5" applyFont="1" applyBorder="1" applyAlignment="1">
      <alignment horizontal="left" vertical="center" wrapText="1"/>
    </xf>
    <xf numFmtId="0" fontId="13" fillId="20" borderId="40" xfId="0" applyFont="1" applyFill="1" applyBorder="1" applyAlignment="1">
      <alignment horizontal="right" vertical="center" wrapText="1"/>
    </xf>
    <xf numFmtId="0" fontId="13" fillId="20" borderId="69" xfId="0" applyFont="1" applyFill="1" applyBorder="1" applyAlignment="1">
      <alignment horizontal="right" vertical="center" wrapText="1"/>
    </xf>
    <xf numFmtId="0" fontId="28" fillId="16" borderId="15" xfId="2" applyFont="1" applyAlignment="1">
      <alignment horizontal="center" vertical="top"/>
    </xf>
    <xf numFmtId="0" fontId="33" fillId="31" borderId="20" xfId="0" applyFont="1" applyFill="1" applyBorder="1" applyAlignment="1">
      <alignment horizontal="center" vertical="center"/>
    </xf>
    <xf numFmtId="0" fontId="33" fillId="31" borderId="46" xfId="0" applyFont="1" applyFill="1" applyBorder="1" applyAlignment="1">
      <alignment horizontal="center" vertical="center"/>
    </xf>
    <xf numFmtId="0" fontId="22" fillId="34" borderId="46" xfId="0" applyFont="1" applyFill="1" applyBorder="1" applyAlignment="1">
      <alignment horizontal="center" vertical="center" textRotation="90"/>
    </xf>
    <xf numFmtId="0" fontId="22" fillId="34" borderId="34" xfId="0" applyFont="1" applyFill="1" applyBorder="1" applyAlignment="1">
      <alignment horizontal="center" vertical="center" textRotation="90"/>
    </xf>
    <xf numFmtId="0" fontId="22" fillId="34" borderId="39" xfId="0" applyFont="1" applyFill="1" applyBorder="1" applyAlignment="1">
      <alignment horizontal="center" vertical="center" textRotation="90"/>
    </xf>
    <xf numFmtId="0" fontId="22" fillId="32" borderId="19" xfId="0" applyFont="1" applyFill="1" applyBorder="1" applyAlignment="1">
      <alignment horizontal="center" vertical="center" textRotation="90"/>
    </xf>
    <xf numFmtId="0" fontId="22" fillId="32" borderId="0" xfId="0" applyFont="1" applyFill="1" applyAlignment="1">
      <alignment horizontal="center" vertical="center" textRotation="90"/>
    </xf>
    <xf numFmtId="0" fontId="33" fillId="31" borderId="46" xfId="0" applyFont="1" applyFill="1" applyBorder="1" applyAlignment="1">
      <alignment horizontal="center" vertical="center" wrapText="1"/>
    </xf>
    <xf numFmtId="0" fontId="33" fillId="31" borderId="34" xfId="0" applyFont="1" applyFill="1" applyBorder="1" applyAlignment="1">
      <alignment horizontal="center" vertical="center" wrapText="1"/>
    </xf>
    <xf numFmtId="0" fontId="22" fillId="36" borderId="46" xfId="0" applyFont="1" applyFill="1" applyBorder="1" applyAlignment="1">
      <alignment horizontal="center" vertical="center" textRotation="90" wrapText="1"/>
    </xf>
    <xf numFmtId="0" fontId="22" fillId="36" borderId="34" xfId="0" applyFont="1" applyFill="1" applyBorder="1" applyAlignment="1">
      <alignment horizontal="center" vertical="center" textRotation="90" wrapText="1"/>
    </xf>
    <xf numFmtId="0" fontId="22" fillId="36" borderId="39" xfId="0" applyFont="1" applyFill="1" applyBorder="1" applyAlignment="1">
      <alignment horizontal="center" vertical="center" textRotation="90" wrapText="1"/>
    </xf>
    <xf numFmtId="0" fontId="22" fillId="38" borderId="70" xfId="0" applyFont="1" applyFill="1" applyBorder="1" applyAlignment="1">
      <alignment horizontal="center" vertical="center" textRotation="90"/>
    </xf>
    <xf numFmtId="0" fontId="22" fillId="38" borderId="43" xfId="0" applyFont="1" applyFill="1" applyBorder="1" applyAlignment="1">
      <alignment horizontal="center" vertical="center" textRotation="90"/>
    </xf>
    <xf numFmtId="0" fontId="33" fillId="31" borderId="20" xfId="0" applyFont="1" applyFill="1" applyBorder="1" applyAlignment="1">
      <alignment horizontal="center" vertical="center" textRotation="90" wrapText="1"/>
    </xf>
    <xf numFmtId="0" fontId="33" fillId="31" borderId="46" xfId="0" applyFont="1" applyFill="1" applyBorder="1" applyAlignment="1">
      <alignment horizontal="center" vertical="center" textRotation="90"/>
    </xf>
    <xf numFmtId="0" fontId="33" fillId="31" borderId="34" xfId="0" applyFont="1" applyFill="1" applyBorder="1" applyAlignment="1">
      <alignment horizontal="center" vertical="center"/>
    </xf>
    <xf numFmtId="165" fontId="38" fillId="30" borderId="54" xfId="0" applyNumberFormat="1" applyFont="1" applyFill="1" applyBorder="1" applyAlignment="1">
      <alignment horizontal="center" vertical="center"/>
    </xf>
    <xf numFmtId="165" fontId="38" fillId="30" borderId="63" xfId="0" applyNumberFormat="1" applyFont="1" applyFill="1" applyBorder="1" applyAlignment="1">
      <alignment horizontal="center" vertical="center"/>
    </xf>
    <xf numFmtId="165" fontId="39" fillId="0" borderId="0" xfId="0" applyNumberFormat="1" applyFont="1" applyAlignment="1">
      <alignment horizontal="right" vertical="center" wrapText="1"/>
    </xf>
    <xf numFmtId="165" fontId="39" fillId="0" borderId="43" xfId="0" applyNumberFormat="1" applyFont="1" applyBorder="1" applyAlignment="1">
      <alignment horizontal="right" vertical="center" wrapText="1"/>
    </xf>
    <xf numFmtId="0" fontId="43" fillId="17" borderId="38" xfId="0" applyFont="1" applyFill="1" applyBorder="1" applyAlignment="1">
      <alignment horizontal="center" vertical="center" wrapText="1"/>
    </xf>
    <xf numFmtId="0" fontId="42" fillId="17" borderId="38" xfId="0" applyFont="1" applyFill="1" applyBorder="1" applyAlignment="1">
      <alignment horizontal="center" vertical="center"/>
    </xf>
    <xf numFmtId="165" fontId="35" fillId="0" borderId="50" xfId="0" applyNumberFormat="1" applyFont="1" applyBorder="1" applyAlignment="1">
      <alignment horizontal="center" vertical="center"/>
    </xf>
    <xf numFmtId="0" fontId="0" fillId="16" borderId="15" xfId="2" applyFont="1" applyAlignment="1">
      <alignment horizontal="left" vertical="center"/>
    </xf>
    <xf numFmtId="0" fontId="33" fillId="43" borderId="34" xfId="0" applyFont="1" applyFill="1" applyBorder="1" applyAlignment="1">
      <alignment horizontal="center" vertical="center" wrapText="1"/>
    </xf>
    <xf numFmtId="0" fontId="33" fillId="43" borderId="39" xfId="0" applyFont="1" applyFill="1" applyBorder="1" applyAlignment="1">
      <alignment horizontal="center" vertical="center" wrapText="1"/>
    </xf>
    <xf numFmtId="0" fontId="0" fillId="0" borderId="21" xfId="0" applyBorder="1" applyAlignment="1">
      <alignment horizontal="right" vertical="center"/>
    </xf>
    <xf numFmtId="0" fontId="0" fillId="0" borderId="23" xfId="0" applyBorder="1" applyAlignment="1">
      <alignment horizontal="right" vertical="center"/>
    </xf>
    <xf numFmtId="0" fontId="0" fillId="0" borderId="84" xfId="0" applyBorder="1" applyAlignment="1">
      <alignment horizontal="right" vertical="center"/>
    </xf>
    <xf numFmtId="0" fontId="2" fillId="50" borderId="21" xfId="0" applyFont="1" applyFill="1" applyBorder="1" applyAlignment="1">
      <alignment horizontal="right" vertical="center"/>
    </xf>
    <xf numFmtId="0" fontId="2" fillId="50" borderId="23" xfId="0" applyFont="1" applyFill="1" applyBorder="1" applyAlignment="1">
      <alignment horizontal="right" vertical="center"/>
    </xf>
    <xf numFmtId="0" fontId="2" fillId="50" borderId="84" xfId="0" applyFont="1" applyFill="1" applyBorder="1" applyAlignment="1">
      <alignment horizontal="right" vertical="center"/>
    </xf>
    <xf numFmtId="0" fontId="4" fillId="42" borderId="0" xfId="0" applyFont="1" applyFill="1" applyAlignment="1">
      <alignment horizontal="center"/>
    </xf>
    <xf numFmtId="0" fontId="0" fillId="16" borderId="15" xfId="2" applyFont="1" applyAlignment="1">
      <alignment horizontal="left" vertical="center" wrapText="1"/>
    </xf>
    <xf numFmtId="0" fontId="33" fillId="43" borderId="34" xfId="0" applyFont="1" applyFill="1" applyBorder="1" applyAlignment="1">
      <alignment horizontal="center" vertical="top" wrapText="1"/>
    </xf>
    <xf numFmtId="0" fontId="33" fillId="43" borderId="39" xfId="0" applyFont="1" applyFill="1" applyBorder="1" applyAlignment="1">
      <alignment horizontal="center" vertical="top" wrapText="1"/>
    </xf>
    <xf numFmtId="0" fontId="26" fillId="16" borderId="87" xfId="5" applyFont="1" applyBorder="1" applyAlignment="1">
      <alignment horizontal="center" vertical="center" wrapText="1"/>
    </xf>
    <xf numFmtId="0" fontId="26" fillId="16" borderId="88" xfId="5" applyFont="1" applyBorder="1" applyAlignment="1">
      <alignment horizontal="center" vertical="center" wrapText="1"/>
    </xf>
    <xf numFmtId="165" fontId="12" fillId="15" borderId="37" xfId="4" applyNumberFormat="1" applyAlignment="1">
      <alignment horizontal="center" vertical="center" wrapText="1"/>
    </xf>
    <xf numFmtId="0" fontId="15" fillId="21" borderId="0" xfId="0" applyFont="1" applyFill="1" applyAlignment="1">
      <alignment horizontal="left" vertical="center" wrapText="1"/>
    </xf>
    <xf numFmtId="0" fontId="18" fillId="25" borderId="0" xfId="0" applyFont="1" applyFill="1" applyAlignment="1">
      <alignment horizontal="center" vertical="center" wrapText="1"/>
    </xf>
    <xf numFmtId="0" fontId="18" fillId="25" borderId="24" xfId="0" applyFont="1" applyFill="1" applyBorder="1" applyAlignment="1">
      <alignment horizontal="right" vertical="center" wrapText="1"/>
    </xf>
    <xf numFmtId="0" fontId="18" fillId="25" borderId="0" xfId="0" applyFont="1" applyFill="1" applyAlignment="1">
      <alignment horizontal="right" vertical="center" wrapText="1"/>
    </xf>
    <xf numFmtId="0" fontId="18" fillId="25" borderId="25" xfId="0" applyFont="1" applyFill="1" applyBorder="1" applyAlignment="1">
      <alignment horizontal="right" vertical="center" wrapText="1"/>
    </xf>
    <xf numFmtId="0" fontId="26" fillId="16" borderId="26" xfId="5" applyFont="1" applyBorder="1" applyAlignment="1">
      <alignment horizontal="center" vertical="center" wrapText="1"/>
    </xf>
    <xf numFmtId="0" fontId="26" fillId="16" borderId="28" xfId="5" applyFont="1" applyBorder="1" applyAlignment="1">
      <alignment horizontal="center" vertical="center" wrapText="1"/>
    </xf>
    <xf numFmtId="0" fontId="17" fillId="16" borderId="15" xfId="2" applyFont="1" applyAlignment="1">
      <alignment vertical="center" wrapText="1"/>
    </xf>
    <xf numFmtId="0" fontId="58" fillId="16" borderId="15" xfId="2" applyFont="1" applyAlignment="1">
      <alignment vertical="center" wrapText="1"/>
    </xf>
    <xf numFmtId="0" fontId="17" fillId="16" borderId="75" xfId="2" applyFont="1" applyBorder="1" applyAlignment="1">
      <alignment vertical="center" wrapText="1"/>
    </xf>
    <xf numFmtId="0" fontId="17" fillId="16" borderId="76" xfId="2" applyFont="1" applyBorder="1" applyAlignment="1">
      <alignment vertical="center" wrapText="1"/>
    </xf>
    <xf numFmtId="0" fontId="17" fillId="16" borderId="77" xfId="2" applyFont="1" applyBorder="1" applyAlignment="1">
      <alignment vertical="center" wrapText="1"/>
    </xf>
    <xf numFmtId="0" fontId="17" fillId="16" borderId="26" xfId="2" applyFont="1" applyBorder="1" applyAlignment="1">
      <alignment vertical="center" wrapText="1"/>
    </xf>
    <xf numFmtId="0" fontId="17" fillId="16" borderId="27" xfId="2" applyFont="1" applyBorder="1" applyAlignment="1">
      <alignment vertical="center" wrapText="1"/>
    </xf>
    <xf numFmtId="0" fontId="17" fillId="16" borderId="28" xfId="2" applyFont="1" applyBorder="1" applyAlignment="1">
      <alignment vertical="center" wrapText="1"/>
    </xf>
    <xf numFmtId="0" fontId="17" fillId="16" borderId="26" xfId="2" applyFont="1" applyBorder="1" applyAlignment="1">
      <alignment horizontal="left" vertical="center" wrapText="1"/>
    </xf>
    <xf numFmtId="0" fontId="17" fillId="16" borderId="27" xfId="2" applyFont="1" applyBorder="1" applyAlignment="1">
      <alignment horizontal="left" vertical="center" wrapText="1"/>
    </xf>
    <xf numFmtId="0" fontId="17" fillId="16" borderId="28" xfId="2" applyFont="1" applyBorder="1" applyAlignment="1">
      <alignment horizontal="left" vertical="center" wrapText="1"/>
    </xf>
    <xf numFmtId="0" fontId="19" fillId="25" borderId="72" xfId="0" applyFont="1" applyFill="1" applyBorder="1" applyAlignment="1">
      <alignment horizontal="right" vertical="center" wrapText="1"/>
    </xf>
    <xf numFmtId="0" fontId="19" fillId="25" borderId="55" xfId="0" applyFont="1" applyFill="1" applyBorder="1" applyAlignment="1">
      <alignment horizontal="right" vertical="center" wrapText="1"/>
    </xf>
    <xf numFmtId="0" fontId="19" fillId="25" borderId="73" xfId="0" applyFont="1" applyFill="1" applyBorder="1" applyAlignment="1">
      <alignment horizontal="right" vertical="center" wrapText="1"/>
    </xf>
    <xf numFmtId="0" fontId="25" fillId="16" borderId="15" xfId="2" applyFont="1" applyAlignment="1">
      <alignment horizontal="left" vertical="center" wrapText="1"/>
    </xf>
    <xf numFmtId="0" fontId="25" fillId="16" borderId="26" xfId="2" applyFont="1" applyBorder="1" applyAlignment="1">
      <alignment horizontal="left" vertical="top" wrapText="1"/>
    </xf>
    <xf numFmtId="0" fontId="25" fillId="16" borderId="27" xfId="2" applyFont="1" applyBorder="1" applyAlignment="1">
      <alignment horizontal="left" vertical="top" wrapText="1"/>
    </xf>
    <xf numFmtId="0" fontId="25" fillId="16" borderId="28" xfId="2" applyFont="1" applyBorder="1" applyAlignment="1">
      <alignment horizontal="left" vertical="top" wrapText="1"/>
    </xf>
    <xf numFmtId="0" fontId="25" fillId="16" borderId="15" xfId="2" applyFont="1" applyAlignment="1">
      <alignment horizontal="left" vertical="top" wrapText="1"/>
    </xf>
    <xf numFmtId="0" fontId="13" fillId="20" borderId="0" xfId="0" applyFont="1" applyFill="1" applyAlignment="1">
      <alignment horizontal="left" vertical="center" wrapText="1"/>
    </xf>
    <xf numFmtId="0" fontId="14" fillId="20" borderId="24" xfId="0" applyFont="1" applyFill="1" applyBorder="1" applyAlignment="1">
      <alignment horizontal="right" vertical="center" wrapText="1"/>
    </xf>
    <xf numFmtId="0" fontId="14" fillId="20" borderId="0" xfId="0" applyFont="1" applyFill="1" applyAlignment="1">
      <alignment horizontal="right" vertical="center" wrapText="1"/>
    </xf>
    <xf numFmtId="0" fontId="25" fillId="16" borderId="31" xfId="2" applyFont="1" applyBorder="1" applyAlignment="1">
      <alignment horizontal="left" vertical="center" wrapText="1"/>
    </xf>
    <xf numFmtId="0" fontId="25" fillId="16" borderId="32" xfId="2" applyFont="1" applyBorder="1" applyAlignment="1">
      <alignment horizontal="left" vertical="center" wrapText="1"/>
    </xf>
    <xf numFmtId="0" fontId="25" fillId="16" borderId="33" xfId="2" applyFont="1" applyBorder="1" applyAlignment="1">
      <alignment horizontal="left" vertical="center" wrapText="1"/>
    </xf>
    <xf numFmtId="0" fontId="25" fillId="16" borderId="17" xfId="2" applyFont="1" applyBorder="1" applyAlignment="1">
      <alignment horizontal="left" vertical="center" wrapText="1"/>
    </xf>
    <xf numFmtId="0" fontId="25" fillId="16" borderId="18" xfId="2" applyFont="1" applyBorder="1" applyAlignment="1">
      <alignment horizontal="left" vertical="center" wrapText="1"/>
    </xf>
    <xf numFmtId="0" fontId="25" fillId="16" borderId="29" xfId="2" applyFont="1" applyBorder="1" applyAlignment="1">
      <alignment horizontal="left" vertical="center" wrapText="1"/>
    </xf>
    <xf numFmtId="0" fontId="25" fillId="16" borderId="35" xfId="2" applyFont="1" applyBorder="1" applyAlignment="1">
      <alignment vertical="center" wrapText="1"/>
    </xf>
    <xf numFmtId="0" fontId="25" fillId="16" borderId="36" xfId="2" applyFont="1" applyBorder="1" applyAlignment="1">
      <alignment vertical="center" wrapText="1"/>
    </xf>
    <xf numFmtId="0" fontId="17" fillId="16" borderId="15" xfId="5" applyFont="1" applyAlignment="1">
      <alignment horizontal="center" vertical="center" wrapText="1"/>
    </xf>
    <xf numFmtId="0" fontId="17" fillId="16" borderId="41" xfId="5" applyFont="1" applyBorder="1" applyAlignment="1">
      <alignment horizontal="center" vertical="center" wrapText="1"/>
    </xf>
    <xf numFmtId="0" fontId="17" fillId="16" borderId="23" xfId="5" applyFont="1" applyBorder="1" applyAlignment="1">
      <alignment horizontal="center" vertical="center" wrapText="1"/>
    </xf>
    <xf numFmtId="0" fontId="17" fillId="16" borderId="42" xfId="5" applyFont="1" applyBorder="1" applyAlignment="1">
      <alignment horizontal="center" vertical="center" wrapText="1"/>
    </xf>
    <xf numFmtId="0" fontId="26" fillId="16" borderId="85" xfId="5" applyFont="1" applyBorder="1" applyAlignment="1">
      <alignment horizontal="center" vertical="center" wrapText="1"/>
    </xf>
    <xf numFmtId="0" fontId="26" fillId="16" borderId="86" xfId="5" applyFont="1" applyBorder="1" applyAlignment="1">
      <alignment horizontal="center" vertical="center" wrapText="1"/>
    </xf>
    <xf numFmtId="0" fontId="27" fillId="22" borderId="24" xfId="0" applyFont="1" applyFill="1" applyBorder="1" applyAlignment="1">
      <alignment horizontal="right" vertical="center" wrapText="1"/>
    </xf>
    <xf numFmtId="0" fontId="27" fillId="22" borderId="0" xfId="0" applyFont="1" applyFill="1" applyAlignment="1">
      <alignment horizontal="right" vertical="center" wrapText="1"/>
    </xf>
    <xf numFmtId="0" fontId="31" fillId="16" borderId="26" xfId="2" applyFont="1" applyBorder="1" applyAlignment="1">
      <alignment horizontal="left" vertical="center" wrapText="1"/>
    </xf>
    <xf numFmtId="0" fontId="31" fillId="16" borderId="27" xfId="2" applyFont="1" applyBorder="1" applyAlignment="1">
      <alignment horizontal="left" vertical="center" wrapText="1"/>
    </xf>
    <xf numFmtId="0" fontId="31" fillId="16" borderId="94" xfId="2" applyFont="1" applyBorder="1" applyAlignment="1">
      <alignment horizontal="left" vertical="center" wrapText="1"/>
    </xf>
    <xf numFmtId="0" fontId="15" fillId="23" borderId="24" xfId="0" applyFont="1" applyFill="1" applyBorder="1" applyAlignment="1">
      <alignment horizontal="left" vertical="center" wrapText="1"/>
    </xf>
    <xf numFmtId="0" fontId="15" fillId="23" borderId="0" xfId="0" applyFont="1" applyFill="1" applyAlignment="1">
      <alignment horizontal="left" vertical="center" wrapText="1"/>
    </xf>
    <xf numFmtId="0" fontId="19" fillId="24" borderId="21" xfId="0" applyFont="1" applyFill="1" applyBorder="1" applyAlignment="1">
      <alignment horizontal="left" vertical="center" wrapText="1"/>
    </xf>
    <xf numFmtId="0" fontId="19" fillId="24" borderId="23" xfId="0" applyFont="1" applyFill="1" applyBorder="1" applyAlignment="1">
      <alignment horizontal="left" vertical="center" wrapText="1"/>
    </xf>
    <xf numFmtId="0" fontId="19" fillId="24" borderId="22" xfId="0" applyFont="1" applyFill="1" applyBorder="1" applyAlignment="1">
      <alignment horizontal="left" vertical="center" wrapText="1"/>
    </xf>
    <xf numFmtId="0" fontId="19" fillId="24" borderId="21" xfId="0" applyFont="1" applyFill="1" applyBorder="1" applyAlignment="1">
      <alignment horizontal="center" vertical="center" wrapText="1"/>
    </xf>
    <xf numFmtId="0" fontId="19" fillId="24" borderId="23" xfId="0" applyFont="1" applyFill="1" applyBorder="1" applyAlignment="1">
      <alignment horizontal="center" vertical="center" wrapText="1"/>
    </xf>
    <xf numFmtId="0" fontId="17" fillId="16" borderId="40" xfId="5" applyFont="1" applyBorder="1" applyAlignment="1">
      <alignment horizontal="center" vertical="center" wrapText="1"/>
    </xf>
    <xf numFmtId="0" fontId="17" fillId="16" borderId="19" xfId="5" applyFont="1" applyBorder="1" applyAlignment="1">
      <alignment horizontal="center" vertical="center" wrapText="1"/>
    </xf>
    <xf numFmtId="0" fontId="17" fillId="16" borderId="30" xfId="5" applyFont="1" applyBorder="1" applyAlignment="1">
      <alignment horizontal="center" vertical="center" wrapText="1"/>
    </xf>
    <xf numFmtId="166" fontId="12" fillId="15" borderId="45" xfId="4" applyNumberFormat="1" applyBorder="1" applyAlignment="1">
      <alignment horizontal="center" vertical="center" wrapText="1"/>
    </xf>
    <xf numFmtId="166" fontId="12" fillId="15" borderId="44" xfId="4" applyNumberFormat="1" applyBorder="1" applyAlignment="1">
      <alignment horizontal="center" vertical="center" wrapText="1"/>
    </xf>
    <xf numFmtId="0" fontId="79" fillId="16" borderId="95" xfId="2" applyFont="1" applyBorder="1" applyAlignment="1">
      <alignment horizontal="center" vertical="center" wrapText="1"/>
    </xf>
    <xf numFmtId="0" fontId="79" fillId="16" borderId="96" xfId="2" applyFont="1" applyBorder="1" applyAlignment="1">
      <alignment horizontal="center" vertical="center" wrapText="1"/>
    </xf>
    <xf numFmtId="0" fontId="19" fillId="22" borderId="21" xfId="0" applyFont="1" applyFill="1" applyBorder="1" applyAlignment="1">
      <alignment horizontal="center" vertical="center" wrapText="1"/>
    </xf>
    <xf numFmtId="0" fontId="19" fillId="22" borderId="23" xfId="0" applyFont="1" applyFill="1" applyBorder="1" applyAlignment="1">
      <alignment horizontal="center" vertical="center" wrapText="1"/>
    </xf>
    <xf numFmtId="0" fontId="19" fillId="22" borderId="22" xfId="0" applyFont="1" applyFill="1" applyBorder="1" applyAlignment="1">
      <alignment horizontal="center" vertical="center" wrapText="1"/>
    </xf>
    <xf numFmtId="0" fontId="64" fillId="16" borderId="35" xfId="2" applyFont="1" applyBorder="1" applyAlignment="1">
      <alignment vertical="center" wrapText="1"/>
    </xf>
    <xf numFmtId="0" fontId="64" fillId="16" borderId="36" xfId="2" applyFont="1" applyBorder="1" applyAlignment="1">
      <alignment vertical="center" wrapText="1"/>
    </xf>
    <xf numFmtId="0" fontId="15" fillId="21" borderId="0" xfId="0" applyFont="1" applyFill="1" applyAlignment="1">
      <alignment horizontal="left" vertical="top" wrapText="1"/>
    </xf>
    <xf numFmtId="0" fontId="21" fillId="16" borderId="15" xfId="2" applyFont="1" applyAlignment="1">
      <alignment horizontal="left" vertical="top" wrapText="1"/>
    </xf>
    <xf numFmtId="0" fontId="18" fillId="22" borderId="24" xfId="0" applyFont="1" applyFill="1" applyBorder="1" applyAlignment="1">
      <alignment horizontal="center" vertical="center" wrapText="1"/>
    </xf>
    <xf numFmtId="0" fontId="18" fillId="22" borderId="0" xfId="0" applyFont="1" applyFill="1" applyAlignment="1">
      <alignment horizontal="center" vertical="center" wrapText="1"/>
    </xf>
    <xf numFmtId="165" fontId="19" fillId="17" borderId="16" xfId="2" applyNumberFormat="1" applyFont="1" applyFill="1" applyBorder="1" applyAlignment="1">
      <alignment horizontal="center" vertical="center" wrapText="1"/>
    </xf>
    <xf numFmtId="165" fontId="19" fillId="17" borderId="0" xfId="2" applyNumberFormat="1" applyFont="1" applyFill="1" applyBorder="1" applyAlignment="1">
      <alignment horizontal="center" vertical="center" wrapText="1"/>
    </xf>
    <xf numFmtId="0" fontId="33" fillId="31" borderId="20" xfId="0" applyFont="1" applyFill="1" applyBorder="1" applyAlignment="1">
      <alignment horizontal="center" vertical="center" textRotation="90"/>
    </xf>
    <xf numFmtId="0" fontId="33" fillId="31" borderId="92" xfId="0" applyFont="1" applyFill="1" applyBorder="1" applyAlignment="1">
      <alignment horizontal="center" vertical="center" wrapText="1"/>
    </xf>
    <xf numFmtId="0" fontId="12" fillId="0" borderId="0" xfId="0" applyFont="1" applyAlignment="1">
      <alignment horizontal="left" vertical="top" wrapText="1"/>
    </xf>
    <xf numFmtId="0" fontId="63" fillId="17" borderId="0" xfId="0" applyFont="1" applyFill="1" applyAlignment="1">
      <alignment horizontal="center" vertical="center"/>
    </xf>
    <xf numFmtId="0" fontId="48" fillId="0" borderId="0" xfId="0" applyFont="1" applyAlignment="1">
      <alignment horizontal="left" vertical="top" wrapText="1"/>
    </xf>
    <xf numFmtId="0" fontId="55" fillId="44" borderId="65" xfId="0" applyFont="1" applyFill="1" applyBorder="1" applyAlignment="1">
      <alignment horizontal="center" vertical="center"/>
    </xf>
    <xf numFmtId="0" fontId="79" fillId="16" borderId="26" xfId="2" applyFont="1" applyBorder="1" applyAlignment="1">
      <alignment horizontal="center" vertical="center" wrapText="1"/>
    </xf>
    <xf numFmtId="0" fontId="79" fillId="16" borderId="97" xfId="2" applyFont="1" applyBorder="1" applyAlignment="1">
      <alignment horizontal="center" vertical="center" wrapText="1"/>
    </xf>
    <xf numFmtId="0" fontId="54" fillId="0" borderId="0" xfId="0" applyFont="1" applyAlignment="1">
      <alignment horizontal="left" vertical="top" wrapText="1"/>
    </xf>
    <xf numFmtId="0" fontId="56" fillId="0" borderId="55" xfId="0" applyFont="1" applyBorder="1" applyAlignment="1">
      <alignment vertical="top" wrapText="1"/>
    </xf>
    <xf numFmtId="0" fontId="56" fillId="0" borderId="0" xfId="0" applyFont="1" applyAlignment="1">
      <alignment vertical="top" wrapText="1"/>
    </xf>
    <xf numFmtId="0" fontId="56" fillId="0" borderId="55" xfId="0" applyFont="1" applyBorder="1" applyAlignment="1">
      <alignment horizontal="left" vertical="top" wrapText="1"/>
    </xf>
    <xf numFmtId="0" fontId="56" fillId="0" borderId="0" xfId="0" applyFont="1" applyAlignment="1">
      <alignment horizontal="left" vertical="top" wrapText="1"/>
    </xf>
    <xf numFmtId="0" fontId="55" fillId="44" borderId="65" xfId="0" applyFont="1" applyFill="1" applyBorder="1" applyAlignment="1">
      <alignment horizontal="center" vertical="center" wrapText="1"/>
    </xf>
    <xf numFmtId="0" fontId="55" fillId="44" borderId="7" xfId="0" applyFont="1" applyFill="1" applyBorder="1" applyAlignment="1">
      <alignment horizontal="center" vertical="center" wrapText="1"/>
    </xf>
    <xf numFmtId="167" fontId="80" fillId="0" borderId="65" xfId="3" applyNumberFormat="1" applyFont="1" applyBorder="1" applyAlignment="1">
      <alignment horizontal="center"/>
    </xf>
    <xf numFmtId="167" fontId="80" fillId="0" borderId="7" xfId="3" applyNumberFormat="1" applyFont="1" applyBorder="1" applyAlignment="1">
      <alignment horizontal="center"/>
    </xf>
    <xf numFmtId="0" fontId="4" fillId="17" borderId="48" xfId="0" applyFont="1" applyFill="1" applyBorder="1" applyAlignment="1">
      <alignment horizontal="left"/>
    </xf>
    <xf numFmtId="0" fontId="66" fillId="17" borderId="48" xfId="0" applyFont="1" applyFill="1" applyBorder="1" applyAlignment="1">
      <alignment horizontal="left"/>
    </xf>
    <xf numFmtId="0" fontId="8" fillId="0" borderId="1" xfId="0" applyFont="1" applyBorder="1" applyAlignment="1">
      <alignment horizontal="left" vertical="top" wrapText="1"/>
    </xf>
    <xf numFmtId="0" fontId="8" fillId="0" borderId="89" xfId="0" applyFont="1" applyBorder="1" applyAlignment="1">
      <alignment horizontal="left" vertical="top" wrapText="1"/>
    </xf>
    <xf numFmtId="0" fontId="8" fillId="0" borderId="13" xfId="0" applyFont="1" applyBorder="1" applyAlignment="1">
      <alignment horizontal="left" vertical="top" wrapText="1"/>
    </xf>
    <xf numFmtId="0" fontId="8" fillId="0" borderId="90" xfId="0" applyFont="1" applyBorder="1" applyAlignment="1">
      <alignment horizontal="left" vertical="top" wrapText="1"/>
    </xf>
    <xf numFmtId="0" fontId="4" fillId="3" borderId="0" xfId="0" applyFont="1" applyFill="1" applyAlignment="1">
      <alignment wrapText="1"/>
    </xf>
    <xf numFmtId="0" fontId="0" fillId="0" borderId="0" xfId="0" applyAlignment="1">
      <alignment wrapText="1"/>
    </xf>
    <xf numFmtId="0" fontId="6" fillId="14" borderId="5" xfId="0" applyFont="1" applyFill="1" applyBorder="1" applyAlignment="1">
      <alignment vertical="center" wrapText="1"/>
    </xf>
    <xf numFmtId="0" fontId="6" fillId="14" borderId="8" xfId="0" applyFont="1" applyFill="1" applyBorder="1" applyAlignment="1">
      <alignment vertical="center" wrapText="1"/>
    </xf>
    <xf numFmtId="0" fontId="6" fillId="14" borderId="10" xfId="0" applyFont="1" applyFill="1" applyBorder="1" applyAlignment="1">
      <alignment vertical="center" wrapText="1"/>
    </xf>
    <xf numFmtId="0" fontId="6" fillId="5" borderId="5" xfId="0" applyFont="1" applyFill="1" applyBorder="1" applyAlignment="1">
      <alignment vertical="center" wrapText="1"/>
    </xf>
    <xf numFmtId="0" fontId="6" fillId="5" borderId="8" xfId="0" applyFont="1" applyFill="1" applyBorder="1" applyAlignment="1">
      <alignment vertical="center" wrapText="1"/>
    </xf>
    <xf numFmtId="0" fontId="6" fillId="5" borderId="10" xfId="0" applyFont="1" applyFill="1" applyBorder="1" applyAlignment="1">
      <alignment vertical="center" wrapText="1"/>
    </xf>
    <xf numFmtId="0" fontId="6" fillId="8" borderId="5" xfId="0" applyFont="1" applyFill="1" applyBorder="1" applyAlignment="1">
      <alignment vertical="center" wrapText="1"/>
    </xf>
    <xf numFmtId="0" fontId="6" fillId="8" borderId="8" xfId="0" applyFont="1" applyFill="1" applyBorder="1" applyAlignment="1">
      <alignment vertical="center" wrapText="1"/>
    </xf>
    <xf numFmtId="0" fontId="6" fillId="8" borderId="10" xfId="0" applyFont="1" applyFill="1" applyBorder="1" applyAlignment="1">
      <alignment vertical="center" wrapText="1"/>
    </xf>
    <xf numFmtId="0" fontId="6" fillId="10" borderId="5" xfId="0" applyFont="1" applyFill="1" applyBorder="1" applyAlignment="1">
      <alignment vertical="center" wrapText="1"/>
    </xf>
    <xf numFmtId="0" fontId="6" fillId="10" borderId="8" xfId="0" applyFont="1" applyFill="1" applyBorder="1" applyAlignment="1">
      <alignment vertical="center" wrapText="1"/>
    </xf>
    <xf numFmtId="0" fontId="6" fillId="10" borderId="10" xfId="0" applyFont="1" applyFill="1" applyBorder="1" applyAlignment="1">
      <alignment vertical="center" wrapText="1"/>
    </xf>
    <xf numFmtId="0" fontId="6" fillId="12" borderId="5" xfId="0" applyFont="1" applyFill="1" applyBorder="1" applyAlignment="1">
      <alignment vertical="center" wrapText="1"/>
    </xf>
    <xf numFmtId="0" fontId="6" fillId="12" borderId="8" xfId="0" applyFont="1" applyFill="1" applyBorder="1" applyAlignment="1">
      <alignment vertical="center" wrapText="1"/>
    </xf>
    <xf numFmtId="0" fontId="6" fillId="12" borderId="10" xfId="0" applyFont="1" applyFill="1" applyBorder="1" applyAlignment="1">
      <alignment vertical="center" wrapText="1"/>
    </xf>
  </cellXfs>
  <cellStyles count="6">
    <cellStyle name="Calculation" xfId="4" builtinId="22" customBuiltin="1"/>
    <cellStyle name="Currency" xfId="3" builtinId="4"/>
    <cellStyle name="Normal" xfId="0" builtinId="0"/>
    <cellStyle name="Note" xfId="2" builtinId="10"/>
    <cellStyle name="Note 2" xfId="5" xr:uid="{05C263C9-BA08-4562-A834-2586E377A460}"/>
    <cellStyle name="Output" xfId="1" builtinId="21"/>
  </cellStyles>
  <dxfs count="148">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dxf>
    <dxf>
      <font>
        <color rgb="FF00B050"/>
      </font>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color rgb="FF00B050"/>
      </font>
    </dxf>
    <dxf>
      <font>
        <color rgb="FF9C0006"/>
      </font>
    </dxf>
    <dxf>
      <font>
        <color rgb="FF00B050"/>
      </font>
    </dxf>
    <dxf>
      <font>
        <color rgb="FF9C0006"/>
      </font>
    </dxf>
    <dxf>
      <font>
        <color rgb="FF00B050"/>
      </font>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B050"/>
      </font>
    </dxf>
    <dxf>
      <font>
        <color rgb="FF9C0006"/>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6100"/>
      </font>
      <fill>
        <patternFill>
          <bgColor rgb="FFC6EFCE"/>
        </patternFill>
      </fill>
    </dxf>
    <dxf>
      <font>
        <color rgb="FF9C0006"/>
      </font>
      <fill>
        <patternFill>
          <bgColor rgb="FFFFC7CE"/>
        </patternFill>
      </fill>
    </dxf>
    <dxf>
      <font>
        <color rgb="FF00B050"/>
      </font>
    </dxf>
    <dxf>
      <font>
        <color rgb="FF9C0006"/>
      </font>
    </dxf>
    <dxf>
      <font>
        <color rgb="FF006100"/>
      </font>
      <fill>
        <patternFill>
          <bgColor rgb="FFC6EFCE"/>
        </patternFill>
      </fill>
    </dxf>
    <dxf>
      <font>
        <color rgb="FF9C0006"/>
      </font>
      <fill>
        <patternFill>
          <bgColor rgb="FFFFC7CE"/>
        </patternFill>
      </fill>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B050"/>
      </font>
    </dxf>
    <dxf>
      <font>
        <color rgb="FF9C0006"/>
      </font>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00FF"/>
      <color rgb="FFFFC1C1"/>
      <color rgb="FFFF9900"/>
      <color rgb="FF008000"/>
      <color rgb="FF33CCFF"/>
      <color rgb="FFF6A70A"/>
      <color rgb="FF777777"/>
      <color rgb="FFCC6600"/>
      <color rgb="FFFF66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AU">
                <a:solidFill>
                  <a:schemeClr val="bg1"/>
                </a:solidFill>
              </a:rPr>
              <a:t>Project</a:t>
            </a:r>
            <a:r>
              <a:rPr lang="en-AU" baseline="0">
                <a:solidFill>
                  <a:schemeClr val="bg1"/>
                </a:solidFill>
              </a:rPr>
              <a:t> Health Check Score Chart</a:t>
            </a:r>
            <a:endParaRPr lang="en-AU">
              <a:solidFill>
                <a:schemeClr val="bg1"/>
              </a:solidFill>
            </a:endParaRPr>
          </a:p>
        </c:rich>
      </c:tx>
      <c:layout>
        <c:manualLayout>
          <c:xMode val="edge"/>
          <c:yMode val="edge"/>
          <c:x val="0.20538734021099492"/>
          <c:y val="2.4163339609459569E-2"/>
        </c:manualLayout>
      </c:layout>
      <c:overlay val="0"/>
      <c:spPr>
        <a:solidFill>
          <a:schemeClr val="tx2">
            <a:lumMod val="60000"/>
            <a:lumOff val="40000"/>
          </a:schemeClr>
        </a:solidFill>
      </c:spPr>
    </c:title>
    <c:autoTitleDeleted val="0"/>
    <c:plotArea>
      <c:layout/>
      <c:radarChart>
        <c:radarStyle val="filled"/>
        <c:varyColors val="0"/>
        <c:ser>
          <c:idx val="5"/>
          <c:order val="0"/>
          <c:tx>
            <c:strRef>
              <c:f>Data!$L$3</c:f>
              <c:strCache>
                <c:ptCount val="1"/>
                <c:pt idx="0">
                  <c:v>% Possible Maximum Score</c:v>
                </c:pt>
              </c:strCache>
            </c:strRef>
          </c:tx>
          <c:spPr>
            <a:solidFill>
              <a:schemeClr val="accent1">
                <a:alpha val="0"/>
              </a:schemeClr>
            </a:solidFill>
            <a:ln w="25400">
              <a:solidFill>
                <a:srgbClr val="00B0F0"/>
              </a:solidFill>
            </a:ln>
          </c:spPr>
          <c:cat>
            <c:strRef>
              <c:f>Data!$F$4:$F$17</c:f>
              <c:strCache>
                <c:ptCount val="14"/>
                <c:pt idx="0">
                  <c:v>Scope</c:v>
                </c:pt>
                <c:pt idx="1">
                  <c:v>Cost </c:v>
                </c:pt>
                <c:pt idx="2">
                  <c:v>Time</c:v>
                </c:pt>
                <c:pt idx="3">
                  <c:v>Quality</c:v>
                </c:pt>
                <c:pt idx="4">
                  <c:v>Risks</c:v>
                </c:pt>
                <c:pt idx="5">
                  <c:v>Resources</c:v>
                </c:pt>
                <c:pt idx="6">
                  <c:v>Roles and Responsibilities</c:v>
                </c:pt>
                <c:pt idx="7">
                  <c:v>Communication</c:v>
                </c:pt>
                <c:pt idx="8">
                  <c:v>Governance</c:v>
                </c:pt>
                <c:pt idx="9">
                  <c:v>Contract and Procurement</c:v>
                </c:pt>
                <c:pt idx="10">
                  <c:v>Benefits</c:v>
                </c:pt>
                <c:pt idx="11">
                  <c:v>Configuration Management</c:v>
                </c:pt>
                <c:pt idx="12">
                  <c:v>Requirements</c:v>
                </c:pt>
                <c:pt idx="13">
                  <c:v>Training</c:v>
                </c:pt>
              </c:strCache>
            </c:strRef>
          </c:cat>
          <c:val>
            <c:numRef>
              <c:f>Data!$L$4:$L$17</c:f>
              <c:numCache>
                <c:formatCode>General</c:formatCode>
                <c:ptCount val="1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numCache>
            </c:numRef>
          </c:val>
          <c:extLst>
            <c:ext xmlns:c16="http://schemas.microsoft.com/office/drawing/2014/chart" uri="{C3380CC4-5D6E-409C-BE32-E72D297353CC}">
              <c16:uniqueId val="{00000000-AD36-4087-8A64-ED0733F51F8C}"/>
            </c:ext>
          </c:extLst>
        </c:ser>
        <c:ser>
          <c:idx val="0"/>
          <c:order val="1"/>
          <c:tx>
            <c:strRef>
              <c:f>Data!$G$3</c:f>
              <c:strCache>
                <c:ptCount val="1"/>
                <c:pt idx="0">
                  <c:v>Yes</c:v>
                </c:pt>
              </c:strCache>
            </c:strRef>
          </c:tx>
          <c:cat>
            <c:strRef>
              <c:f>Data!$F$4:$F$17</c:f>
              <c:strCache>
                <c:ptCount val="14"/>
                <c:pt idx="0">
                  <c:v>Scope</c:v>
                </c:pt>
                <c:pt idx="1">
                  <c:v>Cost </c:v>
                </c:pt>
                <c:pt idx="2">
                  <c:v>Time</c:v>
                </c:pt>
                <c:pt idx="3">
                  <c:v>Quality</c:v>
                </c:pt>
                <c:pt idx="4">
                  <c:v>Risks</c:v>
                </c:pt>
                <c:pt idx="5">
                  <c:v>Resources</c:v>
                </c:pt>
                <c:pt idx="6">
                  <c:v>Roles and Responsibilities</c:v>
                </c:pt>
                <c:pt idx="7">
                  <c:v>Communication</c:v>
                </c:pt>
                <c:pt idx="8">
                  <c:v>Governance</c:v>
                </c:pt>
                <c:pt idx="9">
                  <c:v>Contract and Procurement</c:v>
                </c:pt>
                <c:pt idx="10">
                  <c:v>Benefits</c:v>
                </c:pt>
                <c:pt idx="11">
                  <c:v>Configuration Management</c:v>
                </c:pt>
                <c:pt idx="12">
                  <c:v>Requirements</c:v>
                </c:pt>
                <c:pt idx="13">
                  <c:v>Training</c:v>
                </c:pt>
              </c:strCache>
            </c:strRef>
          </c:cat>
          <c:val>
            <c:numRef>
              <c:f>Data!$G$4:$G$17</c:f>
            </c:numRef>
          </c:val>
          <c:extLst>
            <c:ext xmlns:c16="http://schemas.microsoft.com/office/drawing/2014/chart" uri="{C3380CC4-5D6E-409C-BE32-E72D297353CC}">
              <c16:uniqueId val="{00000001-AD36-4087-8A64-ED0733F51F8C}"/>
            </c:ext>
          </c:extLst>
        </c:ser>
        <c:ser>
          <c:idx val="1"/>
          <c:order val="2"/>
          <c:tx>
            <c:strRef>
              <c:f>Data!$H$3</c:f>
              <c:strCache>
                <c:ptCount val="1"/>
                <c:pt idx="0">
                  <c:v>No</c:v>
                </c:pt>
              </c:strCache>
            </c:strRef>
          </c:tx>
          <c:cat>
            <c:strRef>
              <c:f>Data!$F$4:$F$17</c:f>
              <c:strCache>
                <c:ptCount val="14"/>
                <c:pt idx="0">
                  <c:v>Scope</c:v>
                </c:pt>
                <c:pt idx="1">
                  <c:v>Cost </c:v>
                </c:pt>
                <c:pt idx="2">
                  <c:v>Time</c:v>
                </c:pt>
                <c:pt idx="3">
                  <c:v>Quality</c:v>
                </c:pt>
                <c:pt idx="4">
                  <c:v>Risks</c:v>
                </c:pt>
                <c:pt idx="5">
                  <c:v>Resources</c:v>
                </c:pt>
                <c:pt idx="6">
                  <c:v>Roles and Responsibilities</c:v>
                </c:pt>
                <c:pt idx="7">
                  <c:v>Communication</c:v>
                </c:pt>
                <c:pt idx="8">
                  <c:v>Governance</c:v>
                </c:pt>
                <c:pt idx="9">
                  <c:v>Contract and Procurement</c:v>
                </c:pt>
                <c:pt idx="10">
                  <c:v>Benefits</c:v>
                </c:pt>
                <c:pt idx="11">
                  <c:v>Configuration Management</c:v>
                </c:pt>
                <c:pt idx="12">
                  <c:v>Requirements</c:v>
                </c:pt>
                <c:pt idx="13">
                  <c:v>Training</c:v>
                </c:pt>
              </c:strCache>
            </c:strRef>
          </c:cat>
          <c:val>
            <c:numRef>
              <c:f>Data!$H$4:$H$17</c:f>
            </c:numRef>
          </c:val>
          <c:extLst>
            <c:ext xmlns:c16="http://schemas.microsoft.com/office/drawing/2014/chart" uri="{C3380CC4-5D6E-409C-BE32-E72D297353CC}">
              <c16:uniqueId val="{00000002-AD36-4087-8A64-ED0733F51F8C}"/>
            </c:ext>
          </c:extLst>
        </c:ser>
        <c:ser>
          <c:idx val="2"/>
          <c:order val="3"/>
          <c:tx>
            <c:strRef>
              <c:f>Data!$I$3</c:f>
              <c:strCache>
                <c:ptCount val="1"/>
                <c:pt idx="0">
                  <c:v>N/A</c:v>
                </c:pt>
              </c:strCache>
            </c:strRef>
          </c:tx>
          <c:cat>
            <c:strRef>
              <c:f>Data!$F$4:$F$17</c:f>
              <c:strCache>
                <c:ptCount val="14"/>
                <c:pt idx="0">
                  <c:v>Scope</c:v>
                </c:pt>
                <c:pt idx="1">
                  <c:v>Cost </c:v>
                </c:pt>
                <c:pt idx="2">
                  <c:v>Time</c:v>
                </c:pt>
                <c:pt idx="3">
                  <c:v>Quality</c:v>
                </c:pt>
                <c:pt idx="4">
                  <c:v>Risks</c:v>
                </c:pt>
                <c:pt idx="5">
                  <c:v>Resources</c:v>
                </c:pt>
                <c:pt idx="6">
                  <c:v>Roles and Responsibilities</c:v>
                </c:pt>
                <c:pt idx="7">
                  <c:v>Communication</c:v>
                </c:pt>
                <c:pt idx="8">
                  <c:v>Governance</c:v>
                </c:pt>
                <c:pt idx="9">
                  <c:v>Contract and Procurement</c:v>
                </c:pt>
                <c:pt idx="10">
                  <c:v>Benefits</c:v>
                </c:pt>
                <c:pt idx="11">
                  <c:v>Configuration Management</c:v>
                </c:pt>
                <c:pt idx="12">
                  <c:v>Requirements</c:v>
                </c:pt>
                <c:pt idx="13">
                  <c:v>Training</c:v>
                </c:pt>
              </c:strCache>
            </c:strRef>
          </c:cat>
          <c:val>
            <c:numRef>
              <c:f>Data!$I$4:$I$17</c:f>
            </c:numRef>
          </c:val>
          <c:extLst>
            <c:ext xmlns:c16="http://schemas.microsoft.com/office/drawing/2014/chart" uri="{C3380CC4-5D6E-409C-BE32-E72D297353CC}">
              <c16:uniqueId val="{00000003-AD36-4087-8A64-ED0733F51F8C}"/>
            </c:ext>
          </c:extLst>
        </c:ser>
        <c:ser>
          <c:idx val="3"/>
          <c:order val="4"/>
          <c:tx>
            <c:strRef>
              <c:f>Data!$J$3</c:f>
              <c:strCache>
                <c:ptCount val="1"/>
                <c:pt idx="0">
                  <c:v>Yes + No</c:v>
                </c:pt>
              </c:strCache>
            </c:strRef>
          </c:tx>
          <c:cat>
            <c:strRef>
              <c:f>Data!$F$4:$F$17</c:f>
              <c:strCache>
                <c:ptCount val="14"/>
                <c:pt idx="0">
                  <c:v>Scope</c:v>
                </c:pt>
                <c:pt idx="1">
                  <c:v>Cost </c:v>
                </c:pt>
                <c:pt idx="2">
                  <c:v>Time</c:v>
                </c:pt>
                <c:pt idx="3">
                  <c:v>Quality</c:v>
                </c:pt>
                <c:pt idx="4">
                  <c:v>Risks</c:v>
                </c:pt>
                <c:pt idx="5">
                  <c:v>Resources</c:v>
                </c:pt>
                <c:pt idx="6">
                  <c:v>Roles and Responsibilities</c:v>
                </c:pt>
                <c:pt idx="7">
                  <c:v>Communication</c:v>
                </c:pt>
                <c:pt idx="8">
                  <c:v>Governance</c:v>
                </c:pt>
                <c:pt idx="9">
                  <c:v>Contract and Procurement</c:v>
                </c:pt>
                <c:pt idx="10">
                  <c:v>Benefits</c:v>
                </c:pt>
                <c:pt idx="11">
                  <c:v>Configuration Management</c:v>
                </c:pt>
                <c:pt idx="12">
                  <c:v>Requirements</c:v>
                </c:pt>
                <c:pt idx="13">
                  <c:v>Training</c:v>
                </c:pt>
              </c:strCache>
            </c:strRef>
          </c:cat>
          <c:val>
            <c:numRef>
              <c:f>Data!$J$4:$J$17</c:f>
            </c:numRef>
          </c:val>
          <c:extLst>
            <c:ext xmlns:c16="http://schemas.microsoft.com/office/drawing/2014/chart" uri="{C3380CC4-5D6E-409C-BE32-E72D297353CC}">
              <c16:uniqueId val="{00000004-AD36-4087-8A64-ED0733F51F8C}"/>
            </c:ext>
          </c:extLst>
        </c:ser>
        <c:ser>
          <c:idx val="4"/>
          <c:order val="5"/>
          <c:tx>
            <c:strRef>
              <c:f>Data!$K$3</c:f>
              <c:strCache>
                <c:ptCount val="1"/>
                <c:pt idx="0">
                  <c:v>% Achieved Score</c:v>
                </c:pt>
              </c:strCache>
            </c:strRef>
          </c:tx>
          <c:spPr>
            <a:solidFill>
              <a:srgbClr val="00B050">
                <a:alpha val="73000"/>
              </a:srgbClr>
            </a:solidFill>
            <a:ln w="25400">
              <a:solidFill>
                <a:srgbClr val="00B050"/>
              </a:solidFill>
            </a:ln>
          </c:spPr>
          <c:cat>
            <c:strRef>
              <c:f>Data!$F$4:$F$17</c:f>
              <c:strCache>
                <c:ptCount val="14"/>
                <c:pt idx="0">
                  <c:v>Scope</c:v>
                </c:pt>
                <c:pt idx="1">
                  <c:v>Cost </c:v>
                </c:pt>
                <c:pt idx="2">
                  <c:v>Time</c:v>
                </c:pt>
                <c:pt idx="3">
                  <c:v>Quality</c:v>
                </c:pt>
                <c:pt idx="4">
                  <c:v>Risks</c:v>
                </c:pt>
                <c:pt idx="5">
                  <c:v>Resources</c:v>
                </c:pt>
                <c:pt idx="6">
                  <c:v>Roles and Responsibilities</c:v>
                </c:pt>
                <c:pt idx="7">
                  <c:v>Communication</c:v>
                </c:pt>
                <c:pt idx="8">
                  <c:v>Governance</c:v>
                </c:pt>
                <c:pt idx="9">
                  <c:v>Contract and Procurement</c:v>
                </c:pt>
                <c:pt idx="10">
                  <c:v>Benefits</c:v>
                </c:pt>
                <c:pt idx="11">
                  <c:v>Configuration Management</c:v>
                </c:pt>
                <c:pt idx="12">
                  <c:v>Requirements</c:v>
                </c:pt>
                <c:pt idx="13">
                  <c:v>Training</c:v>
                </c:pt>
              </c:strCache>
            </c:strRef>
          </c:cat>
          <c:val>
            <c:numRef>
              <c:f>Data!$K$4:$K$17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5-AD36-4087-8A64-ED0733F51F8C}"/>
            </c:ext>
          </c:extLst>
        </c:ser>
        <c:dLbls>
          <c:showLegendKey val="0"/>
          <c:showVal val="0"/>
          <c:showCatName val="0"/>
          <c:showSerName val="0"/>
          <c:showPercent val="0"/>
          <c:showBubbleSize val="0"/>
        </c:dLbls>
        <c:axId val="138642176"/>
        <c:axId val="138643712"/>
      </c:radarChart>
      <c:catAx>
        <c:axId val="138642176"/>
        <c:scaling>
          <c:orientation val="minMax"/>
        </c:scaling>
        <c:delete val="0"/>
        <c:axPos val="b"/>
        <c:majorGridlines/>
        <c:numFmt formatCode="General" sourceLinked="0"/>
        <c:majorTickMark val="out"/>
        <c:minorTickMark val="none"/>
        <c:tickLblPos val="nextTo"/>
        <c:txPr>
          <a:bodyPr/>
          <a:lstStyle/>
          <a:p>
            <a:pPr>
              <a:defRPr sz="1200" b="0" i="0" baseline="0"/>
            </a:pPr>
            <a:endParaRPr lang="en-US"/>
          </a:p>
        </c:txPr>
        <c:crossAx val="138643712"/>
        <c:crosses val="autoZero"/>
        <c:auto val="1"/>
        <c:lblAlgn val="ctr"/>
        <c:lblOffset val="100"/>
        <c:noMultiLvlLbl val="0"/>
      </c:catAx>
      <c:valAx>
        <c:axId val="138643712"/>
        <c:scaling>
          <c:orientation val="minMax"/>
        </c:scaling>
        <c:delete val="0"/>
        <c:axPos val="l"/>
        <c:majorGridlines/>
        <c:numFmt formatCode="General" sourceLinked="1"/>
        <c:majorTickMark val="cross"/>
        <c:minorTickMark val="none"/>
        <c:tickLblPos val="nextTo"/>
        <c:crossAx val="138642176"/>
        <c:crosses val="autoZero"/>
        <c:crossBetween val="between"/>
      </c:valAx>
    </c:plotArea>
    <c:legend>
      <c:legendPos val="r"/>
      <c:layout>
        <c:manualLayout>
          <c:xMode val="edge"/>
          <c:yMode val="edge"/>
          <c:x val="0.76479166666666742"/>
          <c:y val="0.49384238891846743"/>
          <c:w val="0.20302732561544326"/>
          <c:h val="8.738871545403476E-2"/>
        </c:manualLayout>
      </c:layout>
      <c:overlay val="0"/>
    </c:legend>
    <c:plotVisOnly val="1"/>
    <c:dispBlanksAs val="gap"/>
    <c:showDLblsOverMax val="0"/>
  </c:chart>
  <c:printSettings>
    <c:headerFooter/>
    <c:pageMargins b="0.75000000000000122" l="0.70000000000000062" r="0.70000000000000062" t="0.75000000000000122" header="0.30000000000000032" footer="0.30000000000000032"/>
    <c:pageSetup/>
  </c:printSettings>
  <c:userShapes r:id="rId1"/>
</c:chartSpace>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0</xdr:colOff>
          <xdr:row>0</xdr:row>
          <xdr:rowOff>0</xdr:rowOff>
        </xdr:from>
        <xdr:to>
          <xdr:col>16</xdr:col>
          <xdr:colOff>0</xdr:colOff>
          <xdr:row>0</xdr:row>
          <xdr:rowOff>0</xdr:rowOff>
        </xdr:to>
        <xdr:sp macro="" textlink="">
          <xdr:nvSpPr>
            <xdr:cNvPr id="13313" name="CheckBox"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619E80"/>
                  </a:solidFill>
                  <a:latin typeface="Arial"/>
                  <a:cs typeface="Arial"/>
                </a:rPr>
                <a:t>Final business case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139700</xdr:colOff>
          <xdr:row>0</xdr:row>
          <xdr:rowOff>0</xdr:rowOff>
        </xdr:from>
        <xdr:to>
          <xdr:col>16</xdr:col>
          <xdr:colOff>0</xdr:colOff>
          <xdr:row>0</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619E80"/>
                  </a:solidFill>
                  <a:latin typeface="Arial"/>
                  <a:cs typeface="Arial"/>
                </a:rPr>
                <a:t>Full business case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7620</xdr:colOff>
      <xdr:row>1</xdr:row>
      <xdr:rowOff>1905</xdr:rowOff>
    </xdr:from>
    <xdr:to>
      <xdr:col>14</xdr:col>
      <xdr:colOff>270511</xdr:colOff>
      <xdr:row>29</xdr:row>
      <xdr:rowOff>53340</xdr:rowOff>
    </xdr:to>
    <xdr:graphicFrame macro="">
      <xdr:nvGraphicFramePr>
        <xdr:cNvPr id="2" name="PHC % Score">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0.77885</cdr:x>
      <cdr:y>0.45907</cdr:y>
    </cdr:from>
    <cdr:to>
      <cdr:x>0.89423</cdr:x>
      <cdr:y>0.62989</cdr:y>
    </cdr:to>
    <cdr:sp macro="" textlink="">
      <cdr:nvSpPr>
        <cdr:cNvPr id="2" name="TextBox 1"/>
        <cdr:cNvSpPr txBox="1"/>
      </cdr:nvSpPr>
      <cdr:spPr>
        <a:xfrm xmlns:a="http://schemas.openxmlformats.org/drawingml/2006/main">
          <a:off x="6172200" y="245745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100"/>
        </a:p>
      </cdr:txBody>
    </cdr:sp>
  </cdr:relSizeAnchor>
</c:userShapes>
</file>

<file path=xl/persons/person.xml><?xml version="1.0" encoding="utf-8"?>
<personList xmlns="http://schemas.microsoft.com/office/spreadsheetml/2018/threadedcomments" xmlns:x="http://schemas.openxmlformats.org/spreadsheetml/2006/main">
  <person displayName="Sian Houdmont" id="{CB353C78-F177-45DA-8DAD-32F2BBD00AB0}" userId="S::sian.houdmont@bristol.gov.uk::6163a662-3aed-4f36-a9d5-61c68875b56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3" dT="2020-11-11T08:33:21.48" personId="{CB353C78-F177-45DA-8DAD-32F2BBD00AB0}" id="{6AB7B9E6-0834-4726-BEE0-FC88B3636FEA}">
    <text>This column only required if completing this benefit contract retrospectively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2B2D-EFE4-4F61-BF51-155902202F55}">
  <sheetPr>
    <tabColor theme="1"/>
  </sheetPr>
  <dimension ref="A1:W39"/>
  <sheetViews>
    <sheetView showGridLines="0" tabSelected="1" zoomScale="70" zoomScaleNormal="70" workbookViewId="0">
      <selection activeCell="D21" sqref="D21:H21"/>
    </sheetView>
  </sheetViews>
  <sheetFormatPr defaultColWidth="0" defaultRowHeight="14.5" zeroHeight="1" outlineLevelRow="1" x14ac:dyDescent="0.35"/>
  <cols>
    <col min="1" max="1" width="2.36328125" customWidth="1"/>
    <col min="2" max="2" width="23.6328125" customWidth="1"/>
    <col min="3" max="3" width="34" customWidth="1"/>
    <col min="4" max="4" width="43.54296875" customWidth="1"/>
    <col min="5" max="5" width="20.6328125" customWidth="1"/>
    <col min="6" max="6" width="41.6328125" customWidth="1"/>
    <col min="7" max="7" width="22.54296875" customWidth="1"/>
    <col min="8" max="8" width="23" customWidth="1"/>
    <col min="9" max="9" width="3.453125" customWidth="1"/>
    <col min="10" max="10" width="12.36328125" customWidth="1"/>
    <col min="11" max="20" width="12.36328125" hidden="1" customWidth="1"/>
    <col min="21" max="22" width="73.36328125" hidden="1" customWidth="1"/>
    <col min="23" max="23" width="7.54296875" hidden="1" customWidth="1"/>
    <col min="24" max="16384" width="73.36328125" hidden="1"/>
  </cols>
  <sheetData>
    <row r="1" spans="2:8" ht="8.15" customHeight="1" x14ac:dyDescent="0.35"/>
    <row r="2" spans="2:8" s="39" customFormat="1" ht="35.25" customHeight="1" x14ac:dyDescent="0.35">
      <c r="B2" s="353" t="s">
        <v>0</v>
      </c>
      <c r="C2" s="353"/>
      <c r="D2" s="353"/>
      <c r="E2" s="353"/>
      <c r="F2" s="353"/>
      <c r="G2" s="353"/>
      <c r="H2" s="353"/>
    </row>
    <row r="3" spans="2:8" s="39" customFormat="1" ht="64.25" customHeight="1" outlineLevel="1" x14ac:dyDescent="0.35">
      <c r="B3" s="354" t="s">
        <v>1</v>
      </c>
      <c r="C3" s="355"/>
      <c r="D3" s="355"/>
      <c r="E3" s="355"/>
      <c r="F3" s="355"/>
      <c r="G3" s="355"/>
      <c r="H3" s="355"/>
    </row>
    <row r="4" spans="2:8" s="39" customFormat="1" ht="6" customHeight="1" x14ac:dyDescent="0.35"/>
    <row r="5" spans="2:8" s="35" customFormat="1" ht="20.25" customHeight="1" x14ac:dyDescent="0.35">
      <c r="B5" s="343" t="s">
        <v>2</v>
      </c>
      <c r="C5" s="344"/>
      <c r="D5" s="344"/>
      <c r="E5" s="344"/>
      <c r="F5" s="344"/>
      <c r="G5" s="344"/>
      <c r="H5" s="345"/>
    </row>
    <row r="6" spans="2:8" s="35" customFormat="1" ht="36.65" customHeight="1" x14ac:dyDescent="0.35">
      <c r="B6" s="341" t="s">
        <v>3</v>
      </c>
      <c r="C6" s="342"/>
      <c r="D6" s="336"/>
      <c r="E6" s="40" t="s">
        <v>4</v>
      </c>
      <c r="F6" s="153"/>
      <c r="G6" s="201" t="s">
        <v>5</v>
      </c>
      <c r="H6" s="154"/>
    </row>
    <row r="7" spans="2:8" s="35" customFormat="1" ht="30" customHeight="1" x14ac:dyDescent="0.35">
      <c r="B7" s="341" t="s">
        <v>6</v>
      </c>
      <c r="C7" s="342"/>
      <c r="D7" s="336"/>
      <c r="E7" s="40" t="s">
        <v>7</v>
      </c>
      <c r="F7" s="153"/>
      <c r="G7" s="201" t="s">
        <v>8</v>
      </c>
      <c r="H7" s="100"/>
    </row>
    <row r="8" spans="2:8" s="35" customFormat="1" ht="29.25" customHeight="1" x14ac:dyDescent="0.35">
      <c r="B8" s="341" t="s">
        <v>9</v>
      </c>
      <c r="C8" s="342"/>
      <c r="D8" s="337"/>
      <c r="E8" s="358" t="s">
        <v>10</v>
      </c>
      <c r="F8" s="356"/>
      <c r="G8" s="356"/>
      <c r="H8" s="357"/>
    </row>
    <row r="9" spans="2:8" s="35" customFormat="1" ht="29.25" customHeight="1" x14ac:dyDescent="0.35">
      <c r="B9" s="341" t="s">
        <v>11</v>
      </c>
      <c r="C9" s="342"/>
      <c r="D9" s="153"/>
      <c r="E9" s="359"/>
      <c r="F9" s="356"/>
      <c r="G9" s="356"/>
      <c r="H9" s="357"/>
    </row>
    <row r="10" spans="2:8" s="35" customFormat="1" ht="55.5" customHeight="1" x14ac:dyDescent="0.35">
      <c r="B10" s="346" t="s">
        <v>12</v>
      </c>
      <c r="C10" s="347"/>
      <c r="D10" s="348"/>
      <c r="E10" s="348"/>
      <c r="F10" s="348"/>
      <c r="G10" s="348"/>
      <c r="H10" s="349"/>
    </row>
    <row r="11" spans="2:8" s="35" customFormat="1" ht="14.15" customHeight="1" x14ac:dyDescent="0.35"/>
    <row r="12" spans="2:8" s="35" customFormat="1" ht="24" customHeight="1" x14ac:dyDescent="0.35">
      <c r="B12" s="343" t="s">
        <v>13</v>
      </c>
      <c r="C12" s="344"/>
      <c r="D12" s="344"/>
      <c r="E12" s="344"/>
      <c r="F12" s="344"/>
      <c r="G12" s="344"/>
      <c r="H12" s="345"/>
    </row>
    <row r="13" spans="2:8" ht="29.75" customHeight="1" x14ac:dyDescent="0.35">
      <c r="B13" s="341" t="s">
        <v>14</v>
      </c>
      <c r="C13" s="342"/>
      <c r="D13" s="99" t="s">
        <v>15</v>
      </c>
      <c r="E13" s="352"/>
      <c r="F13" s="352"/>
      <c r="G13" s="352"/>
      <c r="H13" s="352"/>
    </row>
    <row r="14" spans="2:8" ht="29.75" customHeight="1" x14ac:dyDescent="0.35">
      <c r="B14" s="341" t="s">
        <v>16</v>
      </c>
      <c r="C14" s="342"/>
      <c r="D14" s="99" t="s">
        <v>15</v>
      </c>
      <c r="E14" s="352"/>
      <c r="F14" s="352"/>
      <c r="G14" s="352"/>
      <c r="H14" s="352"/>
    </row>
    <row r="15" spans="2:8" ht="29.75" customHeight="1" x14ac:dyDescent="0.35">
      <c r="B15" s="341" t="s">
        <v>17</v>
      </c>
      <c r="C15" s="342"/>
      <c r="D15" s="99" t="s">
        <v>18</v>
      </c>
      <c r="E15" s="352" t="s">
        <v>19</v>
      </c>
      <c r="F15" s="352"/>
      <c r="G15" s="352"/>
      <c r="H15" s="352"/>
    </row>
    <row r="16" spans="2:8" ht="29.75" customHeight="1" x14ac:dyDescent="0.35">
      <c r="B16" s="350" t="s">
        <v>20</v>
      </c>
      <c r="C16" s="351"/>
      <c r="D16" s="99" t="s">
        <v>18</v>
      </c>
      <c r="E16" s="352"/>
      <c r="F16" s="352"/>
      <c r="G16" s="352"/>
      <c r="H16" s="352"/>
    </row>
    <row r="17" spans="2:8" ht="9.65" customHeight="1" x14ac:dyDescent="0.35"/>
    <row r="18" spans="2:8" ht="30" customHeight="1" x14ac:dyDescent="0.35">
      <c r="B18" s="343" t="s">
        <v>21</v>
      </c>
      <c r="C18" s="344"/>
      <c r="D18" s="344"/>
      <c r="E18" s="344"/>
      <c r="F18" s="344"/>
      <c r="G18" s="344"/>
      <c r="H18" s="345"/>
    </row>
    <row r="19" spans="2:8" ht="17.149999999999999" customHeight="1" x14ac:dyDescent="0.35">
      <c r="B19" s="232" t="s">
        <v>22</v>
      </c>
      <c r="C19" s="233" t="s">
        <v>23</v>
      </c>
      <c r="D19" s="233" t="s">
        <v>24</v>
      </c>
      <c r="E19" s="233"/>
      <c r="F19" s="233"/>
      <c r="G19" s="233"/>
      <c r="H19" s="234"/>
    </row>
    <row r="20" spans="2:8" ht="84" customHeight="1" x14ac:dyDescent="0.35">
      <c r="B20" s="235" t="s">
        <v>25</v>
      </c>
      <c r="C20" s="271" t="s">
        <v>26</v>
      </c>
      <c r="D20" s="340" t="s">
        <v>27</v>
      </c>
      <c r="E20" s="340"/>
      <c r="F20" s="340"/>
      <c r="G20" s="340"/>
      <c r="H20" s="340"/>
    </row>
    <row r="21" spans="2:8" ht="192" customHeight="1" x14ac:dyDescent="0.35">
      <c r="B21" s="235" t="s">
        <v>28</v>
      </c>
      <c r="C21" s="271" t="s">
        <v>29</v>
      </c>
      <c r="D21" s="340" t="s">
        <v>30</v>
      </c>
      <c r="E21" s="340"/>
      <c r="F21" s="340"/>
      <c r="G21" s="340"/>
      <c r="H21" s="340"/>
    </row>
    <row r="22" spans="2:8" ht="86.75" customHeight="1" x14ac:dyDescent="0.35">
      <c r="B22" s="235" t="s">
        <v>31</v>
      </c>
      <c r="C22" s="271" t="s">
        <v>32</v>
      </c>
      <c r="D22" s="340" t="s">
        <v>33</v>
      </c>
      <c r="E22" s="340"/>
      <c r="F22" s="340"/>
      <c r="G22" s="340"/>
      <c r="H22" s="340"/>
    </row>
    <row r="23" spans="2:8" ht="192" customHeight="1" x14ac:dyDescent="0.35">
      <c r="B23" s="235" t="s">
        <v>34</v>
      </c>
      <c r="C23" s="271" t="s">
        <v>35</v>
      </c>
      <c r="D23" s="340" t="s">
        <v>36</v>
      </c>
      <c r="E23" s="340"/>
      <c r="F23" s="340"/>
      <c r="G23" s="340"/>
      <c r="H23" s="340"/>
    </row>
    <row r="24" spans="2:8" ht="74.150000000000006" customHeight="1" x14ac:dyDescent="0.35">
      <c r="B24" s="235" t="s">
        <v>37</v>
      </c>
      <c r="C24" s="272" t="s">
        <v>38</v>
      </c>
      <c r="D24" s="340" t="s">
        <v>39</v>
      </c>
      <c r="E24" s="340"/>
      <c r="F24" s="340"/>
      <c r="G24" s="340"/>
      <c r="H24" s="340"/>
    </row>
    <row r="25" spans="2:8" ht="18" customHeight="1" x14ac:dyDescent="0.35"/>
    <row r="26" spans="2:8" ht="18" customHeight="1" x14ac:dyDescent="0.35"/>
    <row r="27" spans="2:8" ht="18" customHeight="1" x14ac:dyDescent="0.35"/>
    <row r="28" spans="2:8" ht="18" hidden="1" customHeight="1" x14ac:dyDescent="0.35"/>
    <row r="29" spans="2:8" ht="18" hidden="1" customHeight="1" x14ac:dyDescent="0.35"/>
    <row r="30" spans="2:8" ht="18" hidden="1" customHeight="1" x14ac:dyDescent="0.35"/>
    <row r="31" spans="2:8" ht="18" hidden="1" customHeight="1" x14ac:dyDescent="0.35"/>
    <row r="32" spans="2:8" ht="18" hidden="1" customHeight="1" x14ac:dyDescent="0.35"/>
    <row r="33" ht="18" hidden="1" customHeight="1" x14ac:dyDescent="0.35"/>
    <row r="34" ht="18" hidden="1" customHeight="1" x14ac:dyDescent="0.35"/>
    <row r="35" ht="18" hidden="1" customHeight="1" x14ac:dyDescent="0.35"/>
    <row r="36" ht="18" hidden="1" customHeight="1" x14ac:dyDescent="0.35"/>
    <row r="37" ht="18" hidden="1" customHeight="1" x14ac:dyDescent="0.35"/>
    <row r="38" ht="18" hidden="1" customHeight="1" x14ac:dyDescent="0.35"/>
    <row r="39" ht="18" hidden="1" customHeight="1" x14ac:dyDescent="0.35"/>
  </sheetData>
  <mergeCells count="26">
    <mergeCell ref="D20:H20"/>
    <mergeCell ref="B2:H2"/>
    <mergeCell ref="B5:H5"/>
    <mergeCell ref="B3:H3"/>
    <mergeCell ref="F8:H9"/>
    <mergeCell ref="B12:H12"/>
    <mergeCell ref="E8:E9"/>
    <mergeCell ref="B7:C7"/>
    <mergeCell ref="B8:C8"/>
    <mergeCell ref="B6:C6"/>
    <mergeCell ref="D24:H24"/>
    <mergeCell ref="D23:H23"/>
    <mergeCell ref="B9:C9"/>
    <mergeCell ref="D22:H22"/>
    <mergeCell ref="B18:H18"/>
    <mergeCell ref="B10:C10"/>
    <mergeCell ref="D10:H10"/>
    <mergeCell ref="D21:H21"/>
    <mergeCell ref="B13:C13"/>
    <mergeCell ref="B14:C14"/>
    <mergeCell ref="B15:C15"/>
    <mergeCell ref="B16:C16"/>
    <mergeCell ref="E13:H13"/>
    <mergeCell ref="E14:H14"/>
    <mergeCell ref="E15:H15"/>
    <mergeCell ref="E16:H16"/>
  </mergeCells>
  <conditionalFormatting sqref="D13:D16">
    <cfRule type="containsText" dxfId="147" priority="6" operator="containsText" text="No">
      <formula>NOT(ISERROR(SEARCH("No",D13)))</formula>
    </cfRule>
    <cfRule type="containsText" dxfId="146" priority="7" operator="containsText" text="Yes">
      <formula>NOT(ISERROR(SEARCH("Yes",D13)))</formula>
    </cfRule>
  </conditionalFormatting>
  <conditionalFormatting sqref="D16">
    <cfRule type="containsText" dxfId="145" priority="4" operator="containsText" text="No">
      <formula>NOT(ISERROR(SEARCH("No",D16)))</formula>
    </cfRule>
    <cfRule type="containsText" dxfId="144" priority="5" operator="containsText" text="Yes">
      <formula>NOT(ISERROR(SEARCH("Yes",D16)))</formula>
    </cfRule>
  </conditionalFormatting>
  <conditionalFormatting sqref="D13:D16">
    <cfRule type="containsText" dxfId="143" priority="3" operator="containsText" text="n/a">
      <formula>NOT(ISERROR(SEARCH("n/a",D13)))</formula>
    </cfRule>
  </conditionalFormatting>
  <conditionalFormatting sqref="D16">
    <cfRule type="containsText" dxfId="142" priority="1" operator="containsText" text="No">
      <formula>NOT(ISERROR(SEARCH("No",D16)))</formula>
    </cfRule>
    <cfRule type="containsText" dxfId="141" priority="2" operator="containsText" text="Yes">
      <formula>NOT(ISERROR(SEARCH("Yes",D16)))</formula>
    </cfRule>
  </conditionalFormatting>
  <dataValidations count="2">
    <dataValidation type="list" allowBlank="1" showInputMessage="1" showErrorMessage="1" sqref="D13:D16" xr:uid="{6B7185B5-A327-4553-8A15-8C8BF2AE04C5}">
      <formula1>"Yes, No"</formula1>
    </dataValidation>
    <dataValidation type="list" allowBlank="1" showInputMessage="1" showErrorMessage="1" sqref="H6" xr:uid="{D64E5839-88D2-49FF-A7C6-FF7AFF080231}">
      <formula1>"1. Mandate, 2. Outline Business Case, 3. Full Business Case, other"</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7"/>
  <sheetViews>
    <sheetView workbookViewId="0">
      <selection activeCell="P22" sqref="P22"/>
    </sheetView>
  </sheetViews>
  <sheetFormatPr defaultRowHeight="14.5" x14ac:dyDescent="0.35"/>
  <cols>
    <col min="1" max="1" width="26.36328125" customWidth="1"/>
    <col min="2" max="5" width="9.36328125" customWidth="1"/>
    <col min="6" max="6" width="26.453125" customWidth="1"/>
    <col min="7" max="7" width="0" hidden="1" customWidth="1"/>
    <col min="8" max="10" width="9.36328125" hidden="1" customWidth="1"/>
    <col min="11" max="11" width="16" customWidth="1"/>
    <col min="12" max="12" width="27.36328125" customWidth="1"/>
  </cols>
  <sheetData>
    <row r="1" spans="1:12" x14ac:dyDescent="0.35">
      <c r="A1" s="4" t="s">
        <v>236</v>
      </c>
    </row>
    <row r="3" spans="1:12" x14ac:dyDescent="0.35">
      <c r="A3" s="3"/>
      <c r="B3" s="3" t="s">
        <v>15</v>
      </c>
      <c r="C3" s="3" t="s">
        <v>18</v>
      </c>
      <c r="D3" s="3" t="s">
        <v>237</v>
      </c>
      <c r="F3" s="3"/>
      <c r="G3" s="3" t="str">
        <f t="shared" ref="G3:G17" si="0">B3</f>
        <v>Yes</v>
      </c>
      <c r="H3" s="3" t="str">
        <f t="shared" ref="H3:H17" si="1">C3</f>
        <v>No</v>
      </c>
      <c r="I3" s="3" t="str">
        <f t="shared" ref="I3:I17" si="2">D3</f>
        <v>N/A</v>
      </c>
      <c r="J3" s="3" t="s">
        <v>238</v>
      </c>
      <c r="K3" s="3" t="s">
        <v>239</v>
      </c>
      <c r="L3" s="3" t="s">
        <v>240</v>
      </c>
    </row>
    <row r="4" spans="1:12" x14ac:dyDescent="0.35">
      <c r="A4" s="3" t="s">
        <v>241</v>
      </c>
      <c r="B4" s="3" t="e">
        <f>COUNTIF(#REF!, "*Yes*")</f>
        <v>#REF!</v>
      </c>
      <c r="C4" s="3" t="e">
        <f>COUNTIF(#REF!, "*No*")</f>
        <v>#REF!</v>
      </c>
      <c r="D4" s="3" t="e">
        <f>COUNTIF(#REF!, "*N/A*")</f>
        <v>#REF!</v>
      </c>
      <c r="F4" s="3" t="str">
        <f t="shared" ref="F4:F17" si="3">A4</f>
        <v>Scope</v>
      </c>
      <c r="G4" s="3" t="e">
        <f t="shared" si="0"/>
        <v>#REF!</v>
      </c>
      <c r="H4" s="3" t="e">
        <f t="shared" si="1"/>
        <v>#REF!</v>
      </c>
      <c r="I4" s="3" t="e">
        <f t="shared" si="2"/>
        <v>#REF!</v>
      </c>
      <c r="J4" s="3" t="e">
        <f>G4+H4</f>
        <v>#REF!</v>
      </c>
      <c r="K4" s="3" t="e">
        <f>(G4/J4)*100</f>
        <v>#REF!</v>
      </c>
      <c r="L4" s="3">
        <v>100</v>
      </c>
    </row>
    <row r="5" spans="1:12" x14ac:dyDescent="0.35">
      <c r="A5" s="3" t="s">
        <v>242</v>
      </c>
      <c r="B5" s="3" t="e">
        <f>COUNTIF(#REF!, "*Yes*")</f>
        <v>#REF!</v>
      </c>
      <c r="C5" s="3" t="e">
        <f>COUNTIF(#REF!, "*No*")</f>
        <v>#REF!</v>
      </c>
      <c r="D5" s="3" t="e">
        <f>COUNTIF(#REF!, "*N/A*")</f>
        <v>#REF!</v>
      </c>
      <c r="F5" s="3" t="str">
        <f t="shared" si="3"/>
        <v xml:space="preserve">Cost </v>
      </c>
      <c r="G5" s="3" t="e">
        <f t="shared" si="0"/>
        <v>#REF!</v>
      </c>
      <c r="H5" s="3" t="e">
        <f t="shared" si="1"/>
        <v>#REF!</v>
      </c>
      <c r="I5" s="3" t="e">
        <f t="shared" si="2"/>
        <v>#REF!</v>
      </c>
      <c r="J5" s="3" t="e">
        <f t="shared" ref="J5:J17" si="4">G5+H5</f>
        <v>#REF!</v>
      </c>
      <c r="K5" s="3" t="e">
        <f t="shared" ref="K5:K17" si="5">(G5/J5)*100</f>
        <v>#REF!</v>
      </c>
      <c r="L5" s="3">
        <v>100</v>
      </c>
    </row>
    <row r="6" spans="1:12" x14ac:dyDescent="0.35">
      <c r="A6" s="3" t="s">
        <v>243</v>
      </c>
      <c r="B6" s="3" t="e">
        <f>COUNTIF(#REF!, "*Yes*")</f>
        <v>#REF!</v>
      </c>
      <c r="C6" s="3" t="e">
        <f>COUNTIF(#REF!, "*No*")</f>
        <v>#REF!</v>
      </c>
      <c r="D6" s="3" t="e">
        <f>COUNTIF(#REF!, "*N/A*")</f>
        <v>#REF!</v>
      </c>
      <c r="F6" s="3" t="str">
        <f t="shared" si="3"/>
        <v>Time</v>
      </c>
      <c r="G6" s="3" t="e">
        <f t="shared" si="0"/>
        <v>#REF!</v>
      </c>
      <c r="H6" s="3" t="e">
        <f t="shared" si="1"/>
        <v>#REF!</v>
      </c>
      <c r="I6" s="3" t="e">
        <f t="shared" si="2"/>
        <v>#REF!</v>
      </c>
      <c r="J6" s="3" t="e">
        <f t="shared" si="4"/>
        <v>#REF!</v>
      </c>
      <c r="K6" s="3" t="e">
        <f t="shared" si="5"/>
        <v>#REF!</v>
      </c>
      <c r="L6" s="3">
        <v>100</v>
      </c>
    </row>
    <row r="7" spans="1:12" x14ac:dyDescent="0.35">
      <c r="A7" s="3" t="s">
        <v>244</v>
      </c>
      <c r="B7" s="3" t="e">
        <f>COUNTIF(#REF!, "*Yes*")</f>
        <v>#REF!</v>
      </c>
      <c r="C7" s="3" t="e">
        <f>COUNTIF(#REF!, "*No*")</f>
        <v>#REF!</v>
      </c>
      <c r="D7" s="3" t="e">
        <f>COUNTIF(#REF!, "*N/A*")</f>
        <v>#REF!</v>
      </c>
      <c r="F7" s="3" t="str">
        <f t="shared" si="3"/>
        <v>Quality</v>
      </c>
      <c r="G7" s="3" t="e">
        <f t="shared" si="0"/>
        <v>#REF!</v>
      </c>
      <c r="H7" s="3" t="e">
        <f t="shared" si="1"/>
        <v>#REF!</v>
      </c>
      <c r="I7" s="3" t="e">
        <f t="shared" si="2"/>
        <v>#REF!</v>
      </c>
      <c r="J7" s="3" t="e">
        <f t="shared" si="4"/>
        <v>#REF!</v>
      </c>
      <c r="K7" s="3" t="e">
        <f t="shared" si="5"/>
        <v>#REF!</v>
      </c>
      <c r="L7" s="3">
        <v>100</v>
      </c>
    </row>
    <row r="8" spans="1:12" x14ac:dyDescent="0.35">
      <c r="A8" s="3" t="s">
        <v>245</v>
      </c>
      <c r="B8" s="3" t="e">
        <f>COUNTIF(#REF!, "*Yes*")</f>
        <v>#REF!</v>
      </c>
      <c r="C8" s="3" t="e">
        <f>COUNTIF(#REF!, "*No*")</f>
        <v>#REF!</v>
      </c>
      <c r="D8" s="3" t="e">
        <f>COUNTIF(#REF!, "*N/A*")</f>
        <v>#REF!</v>
      </c>
      <c r="F8" s="3" t="str">
        <f t="shared" si="3"/>
        <v>Risks</v>
      </c>
      <c r="G8" s="3" t="e">
        <f t="shared" si="0"/>
        <v>#REF!</v>
      </c>
      <c r="H8" s="3" t="e">
        <f t="shared" si="1"/>
        <v>#REF!</v>
      </c>
      <c r="I8" s="3" t="e">
        <f t="shared" si="2"/>
        <v>#REF!</v>
      </c>
      <c r="J8" s="3" t="e">
        <f t="shared" si="4"/>
        <v>#REF!</v>
      </c>
      <c r="K8" s="3" t="e">
        <f t="shared" si="5"/>
        <v>#REF!</v>
      </c>
      <c r="L8" s="3">
        <v>100</v>
      </c>
    </row>
    <row r="9" spans="1:12" x14ac:dyDescent="0.35">
      <c r="A9" s="3" t="s">
        <v>246</v>
      </c>
      <c r="B9" s="3" t="e">
        <f>COUNTIF(#REF!, "*Yes*")</f>
        <v>#REF!</v>
      </c>
      <c r="C9" s="3" t="e">
        <f>COUNTIF(#REF!, "*No*")</f>
        <v>#REF!</v>
      </c>
      <c r="D9" s="3" t="e">
        <f>COUNTIF(#REF!, "*N/A*")</f>
        <v>#REF!</v>
      </c>
      <c r="F9" s="3" t="str">
        <f t="shared" si="3"/>
        <v>Resources</v>
      </c>
      <c r="G9" s="3" t="e">
        <f t="shared" si="0"/>
        <v>#REF!</v>
      </c>
      <c r="H9" s="3" t="e">
        <f t="shared" si="1"/>
        <v>#REF!</v>
      </c>
      <c r="I9" s="3" t="e">
        <f t="shared" si="2"/>
        <v>#REF!</v>
      </c>
      <c r="J9" s="3" t="e">
        <f t="shared" si="4"/>
        <v>#REF!</v>
      </c>
      <c r="K9" s="3" t="e">
        <f t="shared" si="5"/>
        <v>#REF!</v>
      </c>
      <c r="L9" s="3">
        <v>100</v>
      </c>
    </row>
    <row r="10" spans="1:12" x14ac:dyDescent="0.35">
      <c r="A10" s="3" t="s">
        <v>247</v>
      </c>
      <c r="B10" s="3" t="e">
        <f>COUNTIF(#REF!, "*Yes*")</f>
        <v>#REF!</v>
      </c>
      <c r="C10" s="3" t="e">
        <f>COUNTIF(#REF!, "*No*")</f>
        <v>#REF!</v>
      </c>
      <c r="D10" s="3" t="e">
        <f>COUNTIF(#REF!, "*N/A*")</f>
        <v>#REF!</v>
      </c>
      <c r="F10" s="3" t="str">
        <f t="shared" si="3"/>
        <v>Roles and Responsibilities</v>
      </c>
      <c r="G10" s="3" t="e">
        <f t="shared" si="0"/>
        <v>#REF!</v>
      </c>
      <c r="H10" s="3" t="e">
        <f t="shared" si="1"/>
        <v>#REF!</v>
      </c>
      <c r="I10" s="3" t="e">
        <f t="shared" si="2"/>
        <v>#REF!</v>
      </c>
      <c r="J10" s="3" t="e">
        <f t="shared" si="4"/>
        <v>#REF!</v>
      </c>
      <c r="K10" s="3" t="e">
        <f t="shared" si="5"/>
        <v>#REF!</v>
      </c>
      <c r="L10" s="3">
        <v>100</v>
      </c>
    </row>
    <row r="11" spans="1:12" x14ac:dyDescent="0.35">
      <c r="A11" s="3" t="s">
        <v>248</v>
      </c>
      <c r="B11" s="3" t="e">
        <f>COUNTIF(#REF!, "*Yes*")</f>
        <v>#REF!</v>
      </c>
      <c r="C11" s="3" t="e">
        <f>COUNTIF(#REF!, "*No*")</f>
        <v>#REF!</v>
      </c>
      <c r="D11" s="3" t="e">
        <f>COUNTIF(#REF!, "*N/A*")</f>
        <v>#REF!</v>
      </c>
      <c r="F11" s="3" t="str">
        <f t="shared" si="3"/>
        <v>Communication</v>
      </c>
      <c r="G11" s="3" t="e">
        <f t="shared" si="0"/>
        <v>#REF!</v>
      </c>
      <c r="H11" s="3" t="e">
        <f t="shared" si="1"/>
        <v>#REF!</v>
      </c>
      <c r="I11" s="3" t="e">
        <f t="shared" si="2"/>
        <v>#REF!</v>
      </c>
      <c r="J11" s="3" t="e">
        <f t="shared" si="4"/>
        <v>#REF!</v>
      </c>
      <c r="K11" s="3" t="e">
        <f t="shared" si="5"/>
        <v>#REF!</v>
      </c>
      <c r="L11" s="3">
        <v>100</v>
      </c>
    </row>
    <row r="12" spans="1:12" x14ac:dyDescent="0.35">
      <c r="A12" s="3" t="s">
        <v>249</v>
      </c>
      <c r="B12" s="3" t="e">
        <f>COUNTIF(#REF!, "*Yes*")</f>
        <v>#REF!</v>
      </c>
      <c r="C12" s="3" t="e">
        <f>COUNTIF(#REF!, "*No*")</f>
        <v>#REF!</v>
      </c>
      <c r="D12" s="3" t="e">
        <f>COUNTIF(#REF!, "*N/A*")</f>
        <v>#REF!</v>
      </c>
      <c r="F12" s="3" t="str">
        <f t="shared" si="3"/>
        <v>Governance</v>
      </c>
      <c r="G12" s="3" t="e">
        <f t="shared" si="0"/>
        <v>#REF!</v>
      </c>
      <c r="H12" s="3" t="e">
        <f t="shared" si="1"/>
        <v>#REF!</v>
      </c>
      <c r="I12" s="3" t="e">
        <f t="shared" si="2"/>
        <v>#REF!</v>
      </c>
      <c r="J12" s="3" t="e">
        <f t="shared" si="4"/>
        <v>#REF!</v>
      </c>
      <c r="K12" s="3" t="e">
        <f t="shared" si="5"/>
        <v>#REF!</v>
      </c>
      <c r="L12" s="3">
        <v>100</v>
      </c>
    </row>
    <row r="13" spans="1:12" x14ac:dyDescent="0.35">
      <c r="A13" s="3" t="s">
        <v>250</v>
      </c>
      <c r="B13" s="3" t="e">
        <f>COUNTIF(#REF!, "*Yes*")</f>
        <v>#REF!</v>
      </c>
      <c r="C13" s="3" t="e">
        <f>COUNTIF(#REF!, "*No*")</f>
        <v>#REF!</v>
      </c>
      <c r="D13" s="3" t="e">
        <f>COUNTIF(#REF!, "*N/A*")</f>
        <v>#REF!</v>
      </c>
      <c r="F13" s="3" t="str">
        <f t="shared" si="3"/>
        <v>Contract and Procurement</v>
      </c>
      <c r="G13" s="3" t="e">
        <f t="shared" si="0"/>
        <v>#REF!</v>
      </c>
      <c r="H13" s="3" t="e">
        <f t="shared" si="1"/>
        <v>#REF!</v>
      </c>
      <c r="I13" s="3" t="e">
        <f t="shared" si="2"/>
        <v>#REF!</v>
      </c>
      <c r="J13" s="3" t="e">
        <f t="shared" si="4"/>
        <v>#REF!</v>
      </c>
      <c r="K13" s="3" t="e">
        <f t="shared" si="5"/>
        <v>#REF!</v>
      </c>
      <c r="L13" s="3">
        <v>100</v>
      </c>
    </row>
    <row r="14" spans="1:12" x14ac:dyDescent="0.35">
      <c r="A14" s="3" t="s">
        <v>251</v>
      </c>
      <c r="B14" s="3" t="e">
        <f>COUNTIF(#REF!, "*Yes*")</f>
        <v>#REF!</v>
      </c>
      <c r="C14" s="3" t="e">
        <f>COUNTIF(#REF!, "*No*")</f>
        <v>#REF!</v>
      </c>
      <c r="D14" s="3" t="e">
        <f>COUNTIF(#REF!, "*N/A*")</f>
        <v>#REF!</v>
      </c>
      <c r="F14" s="3" t="str">
        <f t="shared" si="3"/>
        <v>Benefits</v>
      </c>
      <c r="G14" s="3" t="e">
        <f t="shared" si="0"/>
        <v>#REF!</v>
      </c>
      <c r="H14" s="3" t="e">
        <f t="shared" si="1"/>
        <v>#REF!</v>
      </c>
      <c r="I14" s="3" t="e">
        <f t="shared" si="2"/>
        <v>#REF!</v>
      </c>
      <c r="J14" s="3" t="e">
        <f t="shared" si="4"/>
        <v>#REF!</v>
      </c>
      <c r="K14" s="3" t="e">
        <f t="shared" si="5"/>
        <v>#REF!</v>
      </c>
      <c r="L14" s="3">
        <v>100</v>
      </c>
    </row>
    <row r="15" spans="1:12" x14ac:dyDescent="0.35">
      <c r="A15" s="3" t="s">
        <v>252</v>
      </c>
      <c r="B15" s="3" t="e">
        <f>COUNTIF(#REF!, "*Yes*")</f>
        <v>#REF!</v>
      </c>
      <c r="C15" s="3" t="e">
        <f>COUNTIF(#REF!, "*No*")</f>
        <v>#REF!</v>
      </c>
      <c r="D15" s="3" t="e">
        <f>COUNTIF(#REF!, "*N/A*")</f>
        <v>#REF!</v>
      </c>
      <c r="F15" s="3" t="str">
        <f t="shared" si="3"/>
        <v>Configuration Management</v>
      </c>
      <c r="G15" s="3" t="e">
        <f t="shared" si="0"/>
        <v>#REF!</v>
      </c>
      <c r="H15" s="3" t="e">
        <f t="shared" si="1"/>
        <v>#REF!</v>
      </c>
      <c r="I15" s="3" t="e">
        <f t="shared" si="2"/>
        <v>#REF!</v>
      </c>
      <c r="J15" s="3" t="e">
        <f t="shared" si="4"/>
        <v>#REF!</v>
      </c>
      <c r="K15" s="3" t="e">
        <f t="shared" si="5"/>
        <v>#REF!</v>
      </c>
      <c r="L15" s="3">
        <v>100</v>
      </c>
    </row>
    <row r="16" spans="1:12" x14ac:dyDescent="0.35">
      <c r="A16" s="3" t="s">
        <v>253</v>
      </c>
      <c r="B16" s="3" t="e">
        <f>COUNTIF(#REF!, "*Yes*")</f>
        <v>#REF!</v>
      </c>
      <c r="C16" s="3" t="e">
        <f>COUNTIF(#REF!, "*No*")</f>
        <v>#REF!</v>
      </c>
      <c r="D16" s="3" t="e">
        <f>COUNTIF(#REF!, "*N/A*")</f>
        <v>#REF!</v>
      </c>
      <c r="F16" s="3" t="str">
        <f t="shared" si="3"/>
        <v>Requirements</v>
      </c>
      <c r="G16" s="3" t="e">
        <f t="shared" si="0"/>
        <v>#REF!</v>
      </c>
      <c r="H16" s="3" t="e">
        <f t="shared" si="1"/>
        <v>#REF!</v>
      </c>
      <c r="I16" s="3" t="e">
        <f t="shared" si="2"/>
        <v>#REF!</v>
      </c>
      <c r="J16" s="3" t="e">
        <f t="shared" si="4"/>
        <v>#REF!</v>
      </c>
      <c r="K16" s="3" t="e">
        <f t="shared" si="5"/>
        <v>#REF!</v>
      </c>
      <c r="L16" s="3">
        <v>100</v>
      </c>
    </row>
    <row r="17" spans="1:12" x14ac:dyDescent="0.35">
      <c r="A17" s="3" t="s">
        <v>254</v>
      </c>
      <c r="B17" s="3" t="e">
        <f>COUNTIF(#REF!, "*Yes*")</f>
        <v>#REF!</v>
      </c>
      <c r="C17" s="3" t="e">
        <f>COUNTIF(#REF!, "*No*")</f>
        <v>#REF!</v>
      </c>
      <c r="D17" s="3" t="e">
        <f>COUNTIF(#REF!, "*N/A*")</f>
        <v>#REF!</v>
      </c>
      <c r="F17" s="3" t="str">
        <f t="shared" si="3"/>
        <v>Training</v>
      </c>
      <c r="G17" s="3" t="e">
        <f t="shared" si="0"/>
        <v>#REF!</v>
      </c>
      <c r="H17" s="3" t="e">
        <f t="shared" si="1"/>
        <v>#REF!</v>
      </c>
      <c r="I17" s="3" t="e">
        <f t="shared" si="2"/>
        <v>#REF!</v>
      </c>
      <c r="J17" s="3" t="e">
        <f t="shared" si="4"/>
        <v>#REF!</v>
      </c>
      <c r="K17" s="3" t="e">
        <f t="shared" si="5"/>
        <v>#REF!</v>
      </c>
      <c r="L17" s="3">
        <v>100</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8"/>
  <sheetViews>
    <sheetView workbookViewId="0">
      <selection activeCell="C56" sqref="C56"/>
    </sheetView>
  </sheetViews>
  <sheetFormatPr defaultRowHeight="14.5" x14ac:dyDescent="0.35"/>
  <cols>
    <col min="1" max="1" width="7.6328125" bestFit="1" customWidth="1"/>
    <col min="2" max="2" width="17.6328125" customWidth="1"/>
    <col min="3" max="3" width="10.6328125" bestFit="1" customWidth="1"/>
  </cols>
  <sheetData>
    <row r="1" spans="1:3" x14ac:dyDescent="0.35">
      <c r="A1" s="7" t="s">
        <v>255</v>
      </c>
      <c r="B1" s="7" t="s">
        <v>256</v>
      </c>
      <c r="C1" s="7" t="s">
        <v>257</v>
      </c>
    </row>
    <row r="2" spans="1:3" x14ac:dyDescent="0.35">
      <c r="A2" s="8">
        <v>0</v>
      </c>
      <c r="B2" s="3" t="s">
        <v>258</v>
      </c>
      <c r="C2" s="9">
        <v>42616</v>
      </c>
    </row>
    <row r="3" spans="1:3" x14ac:dyDescent="0.35">
      <c r="A3" s="3"/>
      <c r="B3" s="3"/>
      <c r="C3" s="3"/>
    </row>
    <row r="4" spans="1:3" x14ac:dyDescent="0.35">
      <c r="A4" s="3"/>
      <c r="B4" s="3"/>
      <c r="C4" s="3"/>
    </row>
    <row r="5" spans="1:3" x14ac:dyDescent="0.35">
      <c r="A5" s="3"/>
      <c r="B5" s="3"/>
      <c r="C5" s="3"/>
    </row>
    <row r="6" spans="1:3" x14ac:dyDescent="0.35">
      <c r="A6" s="3"/>
      <c r="B6" s="3"/>
      <c r="C6" s="3"/>
    </row>
    <row r="7" spans="1:3" x14ac:dyDescent="0.35">
      <c r="A7" s="3"/>
      <c r="B7" s="3"/>
      <c r="C7" s="3"/>
    </row>
    <row r="8" spans="1:3" x14ac:dyDescent="0.35">
      <c r="A8" s="3"/>
      <c r="B8" s="1"/>
      <c r="C8" s="5"/>
    </row>
    <row r="9" spans="1:3" x14ac:dyDescent="0.35">
      <c r="A9" s="3"/>
      <c r="B9" s="1"/>
      <c r="C9" s="5"/>
    </row>
    <row r="10" spans="1:3" x14ac:dyDescent="0.35">
      <c r="A10" s="3"/>
      <c r="B10" s="1"/>
      <c r="C10" s="5"/>
    </row>
    <row r="11" spans="1:3" x14ac:dyDescent="0.35">
      <c r="A11" s="3"/>
      <c r="B11" s="6"/>
      <c r="C11" s="5"/>
    </row>
    <row r="12" spans="1:3" x14ac:dyDescent="0.35">
      <c r="A12" s="3"/>
      <c r="B12" s="6"/>
      <c r="C12" s="5"/>
    </row>
    <row r="13" spans="1:3" x14ac:dyDescent="0.35">
      <c r="A13" s="3"/>
      <c r="B13" s="6"/>
      <c r="C13" s="5"/>
    </row>
    <row r="14" spans="1:3" x14ac:dyDescent="0.35">
      <c r="A14" s="3"/>
      <c r="B14" s="6"/>
      <c r="C14" s="5"/>
    </row>
    <row r="15" spans="1:3" x14ac:dyDescent="0.35">
      <c r="A15" s="3"/>
      <c r="B15" s="6"/>
      <c r="C15" s="5"/>
    </row>
    <row r="16" spans="1:3" x14ac:dyDescent="0.35">
      <c r="A16" s="3"/>
      <c r="B16" s="6"/>
      <c r="C16" s="5"/>
    </row>
    <row r="17" spans="1:3" x14ac:dyDescent="0.35">
      <c r="A17" s="3"/>
      <c r="B17" s="6"/>
      <c r="C17" s="5"/>
    </row>
    <row r="18" spans="1:3" x14ac:dyDescent="0.35">
      <c r="A18" s="3"/>
      <c r="B18" s="6"/>
      <c r="C18" s="5"/>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20"/>
  <sheetViews>
    <sheetView workbookViewId="0">
      <selection activeCell="C6" sqref="C6"/>
    </sheetView>
  </sheetViews>
  <sheetFormatPr defaultColWidth="9.36328125" defaultRowHeight="18.5" x14ac:dyDescent="0.45"/>
  <cols>
    <col min="1" max="1" width="39" style="34" customWidth="1"/>
    <col min="2" max="2" width="7.6328125" style="18" customWidth="1"/>
    <col min="3" max="3" width="139.453125" style="28" customWidth="1"/>
    <col min="4" max="16384" width="9.36328125" style="11"/>
  </cols>
  <sheetData>
    <row r="1" spans="1:3" ht="37.5" thickBot="1" x14ac:dyDescent="0.5">
      <c r="A1" s="30" t="s">
        <v>259</v>
      </c>
      <c r="B1" s="10"/>
      <c r="C1" s="19"/>
    </row>
    <row r="2" spans="1:3" x14ac:dyDescent="0.45">
      <c r="A2" s="502" t="s">
        <v>260</v>
      </c>
      <c r="B2" s="12">
        <v>1</v>
      </c>
      <c r="C2" s="20" t="s">
        <v>261</v>
      </c>
    </row>
    <row r="3" spans="1:3" x14ac:dyDescent="0.45">
      <c r="A3" s="503"/>
      <c r="B3" s="13">
        <v>2</v>
      </c>
      <c r="C3" s="20" t="s">
        <v>262</v>
      </c>
    </row>
    <row r="4" spans="1:3" x14ac:dyDescent="0.45">
      <c r="A4" s="503"/>
      <c r="B4" s="13">
        <v>3</v>
      </c>
      <c r="C4" s="21" t="s">
        <v>263</v>
      </c>
    </row>
    <row r="5" spans="1:3" x14ac:dyDescent="0.45">
      <c r="A5" s="503"/>
      <c r="B5" s="13">
        <v>4</v>
      </c>
      <c r="C5" s="21" t="s">
        <v>264</v>
      </c>
    </row>
    <row r="6" spans="1:3" x14ac:dyDescent="0.45">
      <c r="A6" s="503"/>
      <c r="B6" s="13">
        <v>5</v>
      </c>
      <c r="C6" s="21" t="s">
        <v>265</v>
      </c>
    </row>
    <row r="7" spans="1:3" x14ac:dyDescent="0.45">
      <c r="A7" s="503"/>
      <c r="B7" s="13">
        <v>6</v>
      </c>
      <c r="C7" s="21" t="s">
        <v>266</v>
      </c>
    </row>
    <row r="8" spans="1:3" x14ac:dyDescent="0.45">
      <c r="A8" s="503"/>
      <c r="B8" s="13">
        <v>7</v>
      </c>
      <c r="C8" s="21" t="s">
        <v>267</v>
      </c>
    </row>
    <row r="9" spans="1:3" x14ac:dyDescent="0.45">
      <c r="A9" s="503"/>
      <c r="B9" s="13">
        <v>8</v>
      </c>
      <c r="C9" s="21" t="s">
        <v>268</v>
      </c>
    </row>
    <row r="10" spans="1:3" ht="19" thickBot="1" x14ac:dyDescent="0.5">
      <c r="A10" s="504"/>
      <c r="B10" s="14">
        <v>9</v>
      </c>
      <c r="C10" s="22" t="s">
        <v>269</v>
      </c>
    </row>
    <row r="11" spans="1:3" x14ac:dyDescent="0.45">
      <c r="A11" s="502" t="s">
        <v>270</v>
      </c>
      <c r="B11" s="12">
        <v>1</v>
      </c>
      <c r="C11" s="21" t="s">
        <v>271</v>
      </c>
    </row>
    <row r="12" spans="1:3" x14ac:dyDescent="0.45">
      <c r="A12" s="503"/>
      <c r="B12" s="13">
        <v>2</v>
      </c>
      <c r="C12" s="21" t="s">
        <v>272</v>
      </c>
    </row>
    <row r="13" spans="1:3" x14ac:dyDescent="0.45">
      <c r="A13" s="503"/>
      <c r="B13" s="13">
        <v>3</v>
      </c>
      <c r="C13" s="21" t="s">
        <v>273</v>
      </c>
    </row>
    <row r="14" spans="1:3" x14ac:dyDescent="0.45">
      <c r="A14" s="503"/>
      <c r="B14" s="13">
        <v>4</v>
      </c>
      <c r="C14" s="21" t="s">
        <v>274</v>
      </c>
    </row>
    <row r="15" spans="1:3" x14ac:dyDescent="0.45">
      <c r="A15" s="503"/>
      <c r="B15" s="13">
        <v>5</v>
      </c>
      <c r="C15" s="21" t="s">
        <v>275</v>
      </c>
    </row>
    <row r="16" spans="1:3" x14ac:dyDescent="0.45">
      <c r="A16" s="503"/>
      <c r="B16" s="13">
        <v>6</v>
      </c>
      <c r="C16" s="21" t="s">
        <v>276</v>
      </c>
    </row>
    <row r="17" spans="1:3" x14ac:dyDescent="0.45">
      <c r="A17" s="503"/>
      <c r="B17" s="13">
        <v>7</v>
      </c>
      <c r="C17" s="21" t="s">
        <v>277</v>
      </c>
    </row>
    <row r="18" spans="1:3" x14ac:dyDescent="0.45">
      <c r="A18" s="503"/>
      <c r="B18" s="13">
        <v>8</v>
      </c>
      <c r="C18" s="21" t="s">
        <v>278</v>
      </c>
    </row>
    <row r="19" spans="1:3" x14ac:dyDescent="0.45">
      <c r="A19" s="503"/>
      <c r="B19" s="13">
        <v>9</v>
      </c>
      <c r="C19" s="21" t="s">
        <v>279</v>
      </c>
    </row>
    <row r="20" spans="1:3" x14ac:dyDescent="0.45">
      <c r="A20" s="503"/>
      <c r="B20" s="13">
        <v>10</v>
      </c>
      <c r="C20" s="21" t="s">
        <v>280</v>
      </c>
    </row>
    <row r="21" spans="1:3" x14ac:dyDescent="0.45">
      <c r="A21" s="503"/>
      <c r="B21" s="13">
        <v>11</v>
      </c>
      <c r="C21" s="21" t="s">
        <v>281</v>
      </c>
    </row>
    <row r="22" spans="1:3" ht="19" thickBot="1" x14ac:dyDescent="0.5">
      <c r="A22" s="504"/>
      <c r="B22" s="14">
        <v>12</v>
      </c>
      <c r="C22" s="22" t="s">
        <v>282</v>
      </c>
    </row>
    <row r="23" spans="1:3" x14ac:dyDescent="0.45">
      <c r="A23" s="502" t="s">
        <v>283</v>
      </c>
      <c r="B23" s="12">
        <v>1</v>
      </c>
      <c r="C23" s="21" t="s">
        <v>284</v>
      </c>
    </row>
    <row r="24" spans="1:3" x14ac:dyDescent="0.45">
      <c r="A24" s="503"/>
      <c r="B24" s="13">
        <v>2</v>
      </c>
      <c r="C24" s="21" t="s">
        <v>285</v>
      </c>
    </row>
    <row r="25" spans="1:3" x14ac:dyDescent="0.45">
      <c r="A25" s="503"/>
      <c r="B25" s="13">
        <v>3</v>
      </c>
      <c r="C25" s="21" t="s">
        <v>286</v>
      </c>
    </row>
    <row r="26" spans="1:3" x14ac:dyDescent="0.45">
      <c r="A26" s="503"/>
      <c r="B26" s="13">
        <v>4</v>
      </c>
      <c r="C26" s="21" t="s">
        <v>287</v>
      </c>
    </row>
    <row r="27" spans="1:3" x14ac:dyDescent="0.45">
      <c r="A27" s="503"/>
      <c r="B27" s="13">
        <v>5</v>
      </c>
      <c r="C27" s="21" t="s">
        <v>288</v>
      </c>
    </row>
    <row r="28" spans="1:3" x14ac:dyDescent="0.45">
      <c r="A28" s="503"/>
      <c r="B28" s="13">
        <v>6</v>
      </c>
      <c r="C28" s="21" t="s">
        <v>289</v>
      </c>
    </row>
    <row r="29" spans="1:3" x14ac:dyDescent="0.45">
      <c r="A29" s="503"/>
      <c r="B29" s="13">
        <v>7</v>
      </c>
      <c r="C29" s="21" t="s">
        <v>290</v>
      </c>
    </row>
    <row r="30" spans="1:3" x14ac:dyDescent="0.45">
      <c r="A30" s="503"/>
      <c r="B30" s="13">
        <v>8</v>
      </c>
      <c r="C30" s="21" t="s">
        <v>291</v>
      </c>
    </row>
    <row r="31" spans="1:3" x14ac:dyDescent="0.45">
      <c r="A31" s="503"/>
      <c r="B31" s="13">
        <v>9</v>
      </c>
      <c r="C31" s="21" t="s">
        <v>292</v>
      </c>
    </row>
    <row r="32" spans="1:3" x14ac:dyDescent="0.45">
      <c r="A32" s="503"/>
      <c r="B32" s="13">
        <v>10</v>
      </c>
      <c r="C32" s="21" t="s">
        <v>293</v>
      </c>
    </row>
    <row r="33" spans="1:3" ht="19" thickBot="1" x14ac:dyDescent="0.5">
      <c r="A33" s="504"/>
      <c r="B33" s="14">
        <v>11</v>
      </c>
      <c r="C33" s="22" t="s">
        <v>294</v>
      </c>
    </row>
    <row r="34" spans="1:3" ht="19" thickBot="1" x14ac:dyDescent="0.5">
      <c r="A34" s="31" t="s">
        <v>295</v>
      </c>
      <c r="B34" s="15"/>
      <c r="C34" s="23"/>
    </row>
    <row r="35" spans="1:3" x14ac:dyDescent="0.45">
      <c r="A35" s="505" t="s">
        <v>296</v>
      </c>
      <c r="B35" s="12">
        <v>1</v>
      </c>
      <c r="C35" s="21" t="s">
        <v>297</v>
      </c>
    </row>
    <row r="36" spans="1:3" x14ac:dyDescent="0.45">
      <c r="A36" s="506"/>
      <c r="B36" s="13">
        <v>2</v>
      </c>
      <c r="C36" s="21" t="s">
        <v>298</v>
      </c>
    </row>
    <row r="37" spans="1:3" x14ac:dyDescent="0.45">
      <c r="A37" s="506"/>
      <c r="B37" s="13">
        <v>3</v>
      </c>
      <c r="C37" s="21" t="s">
        <v>299</v>
      </c>
    </row>
    <row r="38" spans="1:3" x14ac:dyDescent="0.45">
      <c r="A38" s="506"/>
      <c r="B38" s="13">
        <v>4</v>
      </c>
      <c r="C38" s="21" t="s">
        <v>300</v>
      </c>
    </row>
    <row r="39" spans="1:3" x14ac:dyDescent="0.45">
      <c r="A39" s="506"/>
      <c r="B39" s="13">
        <v>5</v>
      </c>
      <c r="C39" s="21" t="s">
        <v>301</v>
      </c>
    </row>
    <row r="40" spans="1:3" x14ac:dyDescent="0.45">
      <c r="A40" s="506"/>
      <c r="B40" s="13">
        <v>6</v>
      </c>
      <c r="C40" s="21" t="s">
        <v>302</v>
      </c>
    </row>
    <row r="41" spans="1:3" x14ac:dyDescent="0.45">
      <c r="A41" s="506"/>
      <c r="B41" s="13">
        <v>7</v>
      </c>
      <c r="C41" s="21" t="s">
        <v>303</v>
      </c>
    </row>
    <row r="42" spans="1:3" x14ac:dyDescent="0.45">
      <c r="A42" s="506"/>
      <c r="B42" s="13">
        <v>8</v>
      </c>
      <c r="C42" s="21" t="s">
        <v>304</v>
      </c>
    </row>
    <row r="43" spans="1:3" ht="19" thickBot="1" x14ac:dyDescent="0.5">
      <c r="A43" s="507"/>
      <c r="B43" s="14">
        <v>9</v>
      </c>
      <c r="C43" s="22" t="s">
        <v>305</v>
      </c>
    </row>
    <row r="44" spans="1:3" x14ac:dyDescent="0.45">
      <c r="A44" s="505" t="s">
        <v>306</v>
      </c>
      <c r="B44" s="12">
        <v>1</v>
      </c>
      <c r="C44" s="21" t="s">
        <v>307</v>
      </c>
    </row>
    <row r="45" spans="1:3" x14ac:dyDescent="0.45">
      <c r="A45" s="506"/>
      <c r="B45" s="13">
        <v>2</v>
      </c>
      <c r="C45" s="21" t="s">
        <v>308</v>
      </c>
    </row>
    <row r="46" spans="1:3" x14ac:dyDescent="0.45">
      <c r="A46" s="506"/>
      <c r="B46" s="13">
        <v>3</v>
      </c>
      <c r="C46" s="21" t="s">
        <v>309</v>
      </c>
    </row>
    <row r="47" spans="1:3" x14ac:dyDescent="0.45">
      <c r="A47" s="506"/>
      <c r="B47" s="13">
        <v>4</v>
      </c>
      <c r="C47" s="21" t="s">
        <v>310</v>
      </c>
    </row>
    <row r="48" spans="1:3" ht="19" thickBot="1" x14ac:dyDescent="0.5">
      <c r="A48" s="507"/>
      <c r="B48" s="14">
        <v>5</v>
      </c>
      <c r="C48" s="22" t="s">
        <v>311</v>
      </c>
    </row>
    <row r="49" spans="1:3" ht="19" thickBot="1" x14ac:dyDescent="0.5">
      <c r="A49" s="32" t="s">
        <v>312</v>
      </c>
      <c r="B49" s="16"/>
      <c r="C49" s="24"/>
    </row>
    <row r="50" spans="1:3" x14ac:dyDescent="0.45">
      <c r="A50" s="508" t="s">
        <v>313</v>
      </c>
      <c r="B50" s="17">
        <v>1</v>
      </c>
      <c r="C50" s="21" t="s">
        <v>314</v>
      </c>
    </row>
    <row r="51" spans="1:3" x14ac:dyDescent="0.45">
      <c r="A51" s="509"/>
      <c r="B51" s="17">
        <v>2</v>
      </c>
      <c r="C51" s="21" t="s">
        <v>315</v>
      </c>
    </row>
    <row r="52" spans="1:3" x14ac:dyDescent="0.45">
      <c r="A52" s="509"/>
      <c r="B52" s="17">
        <v>3</v>
      </c>
      <c r="C52" s="21" t="s">
        <v>316</v>
      </c>
    </row>
    <row r="53" spans="1:3" x14ac:dyDescent="0.45">
      <c r="A53" s="509"/>
      <c r="B53" s="17">
        <v>4</v>
      </c>
      <c r="C53" s="21" t="s">
        <v>317</v>
      </c>
    </row>
    <row r="54" spans="1:3" x14ac:dyDescent="0.45">
      <c r="A54" s="509"/>
      <c r="B54" s="17">
        <v>5</v>
      </c>
      <c r="C54" s="21" t="s">
        <v>318</v>
      </c>
    </row>
    <row r="55" spans="1:3" x14ac:dyDescent="0.45">
      <c r="A55" s="509"/>
      <c r="B55" s="17">
        <v>6</v>
      </c>
      <c r="C55" s="21" t="s">
        <v>319</v>
      </c>
    </row>
    <row r="56" spans="1:3" x14ac:dyDescent="0.45">
      <c r="A56" s="509"/>
      <c r="B56" s="17">
        <v>7</v>
      </c>
      <c r="C56" s="21" t="s">
        <v>320</v>
      </c>
    </row>
    <row r="57" spans="1:3" x14ac:dyDescent="0.45">
      <c r="A57" s="509"/>
      <c r="B57" s="17">
        <v>8</v>
      </c>
      <c r="C57" s="20" t="s">
        <v>321</v>
      </c>
    </row>
    <row r="58" spans="1:3" ht="19" thickBot="1" x14ac:dyDescent="0.5">
      <c r="A58" s="510"/>
      <c r="B58" s="17">
        <v>9</v>
      </c>
      <c r="C58" s="25" t="s">
        <v>322</v>
      </c>
    </row>
    <row r="59" spans="1:3" ht="37" x14ac:dyDescent="0.45">
      <c r="A59" s="508" t="s">
        <v>323</v>
      </c>
      <c r="B59" s="17">
        <v>1</v>
      </c>
      <c r="C59" s="21" t="s">
        <v>324</v>
      </c>
    </row>
    <row r="60" spans="1:3" x14ac:dyDescent="0.45">
      <c r="A60" s="509"/>
      <c r="B60" s="17">
        <v>2</v>
      </c>
      <c r="C60" s="21" t="s">
        <v>325</v>
      </c>
    </row>
    <row r="61" spans="1:3" x14ac:dyDescent="0.45">
      <c r="A61" s="509"/>
      <c r="B61" s="17">
        <v>3</v>
      </c>
      <c r="C61" s="21" t="s">
        <v>326</v>
      </c>
    </row>
    <row r="62" spans="1:3" x14ac:dyDescent="0.45">
      <c r="A62" s="509"/>
      <c r="B62" s="17">
        <v>4</v>
      </c>
      <c r="C62" s="21" t="s">
        <v>327</v>
      </c>
    </row>
    <row r="63" spans="1:3" x14ac:dyDescent="0.45">
      <c r="A63" s="509"/>
      <c r="B63" s="17">
        <v>5</v>
      </c>
      <c r="C63" s="21" t="s">
        <v>328</v>
      </c>
    </row>
    <row r="64" spans="1:3" x14ac:dyDescent="0.45">
      <c r="A64" s="509"/>
      <c r="B64" s="17">
        <v>6</v>
      </c>
      <c r="C64" s="21" t="s">
        <v>329</v>
      </c>
    </row>
    <row r="65" spans="1:3" x14ac:dyDescent="0.45">
      <c r="A65" s="509"/>
      <c r="B65" s="17">
        <v>7</v>
      </c>
      <c r="C65" s="21" t="s">
        <v>330</v>
      </c>
    </row>
    <row r="66" spans="1:3" x14ac:dyDescent="0.45">
      <c r="A66" s="509"/>
      <c r="B66" s="17">
        <v>8</v>
      </c>
      <c r="C66" s="21" t="s">
        <v>331</v>
      </c>
    </row>
    <row r="67" spans="1:3" x14ac:dyDescent="0.45">
      <c r="A67" s="509"/>
      <c r="B67" s="17">
        <v>9</v>
      </c>
      <c r="C67" s="21" t="s">
        <v>332</v>
      </c>
    </row>
    <row r="68" spans="1:3" x14ac:dyDescent="0.45">
      <c r="A68" s="509"/>
      <c r="B68" s="17">
        <v>10</v>
      </c>
      <c r="C68" s="21" t="s">
        <v>333</v>
      </c>
    </row>
    <row r="69" spans="1:3" x14ac:dyDescent="0.45">
      <c r="A69" s="509"/>
      <c r="B69" s="17">
        <v>11</v>
      </c>
      <c r="C69" s="21" t="s">
        <v>334</v>
      </c>
    </row>
    <row r="70" spans="1:3" x14ac:dyDescent="0.45">
      <c r="A70" s="509"/>
      <c r="B70" s="17">
        <v>12</v>
      </c>
      <c r="C70" s="21" t="s">
        <v>335</v>
      </c>
    </row>
    <row r="71" spans="1:3" x14ac:dyDescent="0.45">
      <c r="A71" s="509"/>
      <c r="B71" s="17">
        <v>13</v>
      </c>
      <c r="C71" s="21" t="s">
        <v>336</v>
      </c>
    </row>
    <row r="72" spans="1:3" x14ac:dyDescent="0.45">
      <c r="A72" s="509"/>
      <c r="B72" s="17">
        <v>14</v>
      </c>
      <c r="C72" s="21" t="s">
        <v>337</v>
      </c>
    </row>
    <row r="73" spans="1:3" ht="19" thickBot="1" x14ac:dyDescent="0.5">
      <c r="A73" s="510"/>
      <c r="B73" s="17">
        <v>15</v>
      </c>
      <c r="C73" s="22" t="s">
        <v>338</v>
      </c>
    </row>
    <row r="74" spans="1:3" ht="19" thickBot="1" x14ac:dyDescent="0.5">
      <c r="A74" s="33" t="s">
        <v>339</v>
      </c>
      <c r="B74" s="17"/>
      <c r="C74" s="26"/>
    </row>
    <row r="75" spans="1:3" x14ac:dyDescent="0.45">
      <c r="A75" s="511" t="s">
        <v>340</v>
      </c>
      <c r="B75" s="17">
        <v>1</v>
      </c>
      <c r="C75" s="21" t="s">
        <v>341</v>
      </c>
    </row>
    <row r="76" spans="1:3" x14ac:dyDescent="0.45">
      <c r="A76" s="512"/>
      <c r="B76" s="17">
        <v>2</v>
      </c>
      <c r="C76" s="21" t="s">
        <v>342</v>
      </c>
    </row>
    <row r="77" spans="1:3" x14ac:dyDescent="0.45">
      <c r="A77" s="512"/>
      <c r="B77" s="17">
        <v>3</v>
      </c>
      <c r="C77" s="21" t="s">
        <v>343</v>
      </c>
    </row>
    <row r="78" spans="1:3" x14ac:dyDescent="0.45">
      <c r="A78" s="512"/>
      <c r="B78" s="17">
        <v>4</v>
      </c>
      <c r="C78" s="20" t="s">
        <v>344</v>
      </c>
    </row>
    <row r="79" spans="1:3" x14ac:dyDescent="0.45">
      <c r="A79" s="512"/>
      <c r="B79" s="17">
        <v>5</v>
      </c>
      <c r="C79" s="21" t="s">
        <v>345</v>
      </c>
    </row>
    <row r="80" spans="1:3" x14ac:dyDescent="0.45">
      <c r="A80" s="512"/>
      <c r="B80" s="17">
        <v>6</v>
      </c>
      <c r="C80" s="21" t="s">
        <v>346</v>
      </c>
    </row>
    <row r="81" spans="1:3" x14ac:dyDescent="0.45">
      <c r="A81" s="512"/>
      <c r="B81" s="17">
        <v>7</v>
      </c>
      <c r="C81" s="21" t="s">
        <v>347</v>
      </c>
    </row>
    <row r="82" spans="1:3" x14ac:dyDescent="0.45">
      <c r="A82" s="512"/>
      <c r="B82" s="17">
        <v>8</v>
      </c>
      <c r="C82" s="21" t="s">
        <v>348</v>
      </c>
    </row>
    <row r="83" spans="1:3" x14ac:dyDescent="0.45">
      <c r="A83" s="512"/>
      <c r="B83" s="17">
        <v>9</v>
      </c>
      <c r="C83" s="21" t="s">
        <v>349</v>
      </c>
    </row>
    <row r="84" spans="1:3" x14ac:dyDescent="0.45">
      <c r="A84" s="512"/>
      <c r="B84" s="17">
        <v>10</v>
      </c>
      <c r="C84" s="21" t="s">
        <v>350</v>
      </c>
    </row>
    <row r="85" spans="1:3" ht="19" thickBot="1" x14ac:dyDescent="0.5">
      <c r="A85" s="513"/>
      <c r="B85" s="17">
        <v>11</v>
      </c>
      <c r="C85" s="22" t="s">
        <v>351</v>
      </c>
    </row>
    <row r="86" spans="1:3" x14ac:dyDescent="0.45">
      <c r="A86" s="511" t="s">
        <v>352</v>
      </c>
      <c r="B86" s="17">
        <v>1</v>
      </c>
      <c r="C86" s="21" t="s">
        <v>353</v>
      </c>
    </row>
    <row r="87" spans="1:3" x14ac:dyDescent="0.45">
      <c r="A87" s="512"/>
      <c r="B87" s="17">
        <v>2</v>
      </c>
      <c r="C87" s="21" t="s">
        <v>354</v>
      </c>
    </row>
    <row r="88" spans="1:3" x14ac:dyDescent="0.45">
      <c r="A88" s="512"/>
      <c r="B88" s="17">
        <v>3</v>
      </c>
      <c r="C88" s="21" t="s">
        <v>355</v>
      </c>
    </row>
    <row r="89" spans="1:3" ht="19" thickBot="1" x14ac:dyDescent="0.5">
      <c r="A89" s="513"/>
      <c r="B89" s="17">
        <v>4</v>
      </c>
      <c r="C89" s="22" t="s">
        <v>356</v>
      </c>
    </row>
    <row r="90" spans="1:3" x14ac:dyDescent="0.45">
      <c r="A90" s="511" t="s">
        <v>357</v>
      </c>
      <c r="B90" s="17">
        <v>1</v>
      </c>
      <c r="C90" s="21" t="s">
        <v>358</v>
      </c>
    </row>
    <row r="91" spans="1:3" x14ac:dyDescent="0.45">
      <c r="A91" s="512"/>
      <c r="B91" s="17">
        <v>2</v>
      </c>
      <c r="C91" s="21" t="s">
        <v>359</v>
      </c>
    </row>
    <row r="92" spans="1:3" x14ac:dyDescent="0.45">
      <c r="A92" s="512"/>
      <c r="B92" s="17">
        <v>3</v>
      </c>
      <c r="C92" s="21" t="s">
        <v>360</v>
      </c>
    </row>
    <row r="93" spans="1:3" ht="19" thickBot="1" x14ac:dyDescent="0.5">
      <c r="A93" s="513"/>
      <c r="B93" s="17">
        <v>4</v>
      </c>
      <c r="C93" s="22" t="s">
        <v>361</v>
      </c>
    </row>
    <row r="94" spans="1:3" ht="37.5" thickBot="1" x14ac:dyDescent="0.5">
      <c r="A94" s="29" t="s">
        <v>362</v>
      </c>
      <c r="B94" s="17"/>
      <c r="C94" s="27"/>
    </row>
    <row r="95" spans="1:3" x14ac:dyDescent="0.45">
      <c r="A95" s="499" t="s">
        <v>363</v>
      </c>
      <c r="B95" s="17">
        <v>1</v>
      </c>
      <c r="C95" s="21" t="s">
        <v>364</v>
      </c>
    </row>
    <row r="96" spans="1:3" x14ac:dyDescent="0.45">
      <c r="A96" s="500"/>
      <c r="B96" s="17">
        <v>2</v>
      </c>
      <c r="C96" s="21" t="s">
        <v>365</v>
      </c>
    </row>
    <row r="97" spans="1:3" x14ac:dyDescent="0.45">
      <c r="A97" s="500"/>
      <c r="B97" s="17">
        <v>3</v>
      </c>
      <c r="C97" s="21" t="s">
        <v>366</v>
      </c>
    </row>
    <row r="98" spans="1:3" x14ac:dyDescent="0.45">
      <c r="A98" s="500"/>
      <c r="B98" s="17">
        <v>4</v>
      </c>
      <c r="C98" s="21" t="s">
        <v>367</v>
      </c>
    </row>
    <row r="99" spans="1:3" x14ac:dyDescent="0.45">
      <c r="A99" s="500"/>
      <c r="B99" s="17">
        <v>5</v>
      </c>
      <c r="C99" s="21" t="s">
        <v>368</v>
      </c>
    </row>
    <row r="100" spans="1:3" x14ac:dyDescent="0.45">
      <c r="A100" s="500"/>
      <c r="B100" s="17">
        <v>6</v>
      </c>
      <c r="C100" s="21" t="s">
        <v>369</v>
      </c>
    </row>
    <row r="101" spans="1:3" x14ac:dyDescent="0.45">
      <c r="A101" s="500"/>
      <c r="B101" s="17">
        <v>7</v>
      </c>
      <c r="C101" s="21" t="s">
        <v>370</v>
      </c>
    </row>
    <row r="102" spans="1:3" x14ac:dyDescent="0.45">
      <c r="A102" s="500"/>
      <c r="B102" s="17">
        <v>8</v>
      </c>
      <c r="C102" s="21" t="s">
        <v>371</v>
      </c>
    </row>
    <row r="103" spans="1:3" x14ac:dyDescent="0.45">
      <c r="A103" s="500"/>
      <c r="B103" s="17">
        <v>9</v>
      </c>
      <c r="C103" s="21" t="s">
        <v>372</v>
      </c>
    </row>
    <row r="104" spans="1:3" ht="19" thickBot="1" x14ac:dyDescent="0.5">
      <c r="A104" s="501"/>
      <c r="B104" s="17">
        <v>10</v>
      </c>
      <c r="C104" s="22" t="s">
        <v>373</v>
      </c>
    </row>
    <row r="105" spans="1:3" x14ac:dyDescent="0.45">
      <c r="A105" s="499" t="s">
        <v>374</v>
      </c>
      <c r="B105" s="17">
        <v>1</v>
      </c>
      <c r="C105" s="21" t="s">
        <v>375</v>
      </c>
    </row>
    <row r="106" spans="1:3" x14ac:dyDescent="0.45">
      <c r="A106" s="500"/>
      <c r="B106" s="17">
        <v>2</v>
      </c>
      <c r="C106" s="21" t="s">
        <v>376</v>
      </c>
    </row>
    <row r="107" spans="1:3" x14ac:dyDescent="0.45">
      <c r="A107" s="500"/>
      <c r="B107" s="17">
        <v>3</v>
      </c>
      <c r="C107" s="21" t="s">
        <v>377</v>
      </c>
    </row>
    <row r="108" spans="1:3" x14ac:dyDescent="0.45">
      <c r="A108" s="500"/>
      <c r="B108" s="17">
        <v>4</v>
      </c>
      <c r="C108" s="21" t="s">
        <v>378</v>
      </c>
    </row>
    <row r="109" spans="1:3" x14ac:dyDescent="0.45">
      <c r="A109" s="500"/>
      <c r="B109" s="17">
        <v>5</v>
      </c>
      <c r="C109" s="21" t="s">
        <v>379</v>
      </c>
    </row>
    <row r="110" spans="1:3" x14ac:dyDescent="0.45">
      <c r="A110" s="500"/>
      <c r="B110" s="17">
        <v>6</v>
      </c>
      <c r="C110" s="21" t="s">
        <v>380</v>
      </c>
    </row>
    <row r="111" spans="1:3" x14ac:dyDescent="0.45">
      <c r="A111" s="500"/>
      <c r="B111" s="17">
        <v>7</v>
      </c>
      <c r="C111" s="21" t="s">
        <v>381</v>
      </c>
    </row>
    <row r="112" spans="1:3" x14ac:dyDescent="0.45">
      <c r="A112" s="500"/>
      <c r="B112" s="17">
        <v>8</v>
      </c>
      <c r="C112" s="21" t="s">
        <v>382</v>
      </c>
    </row>
    <row r="113" spans="1:3" x14ac:dyDescent="0.45">
      <c r="A113" s="500"/>
      <c r="B113" s="17">
        <v>9</v>
      </c>
      <c r="C113" s="21" t="s">
        <v>383</v>
      </c>
    </row>
    <row r="114" spans="1:3" x14ac:dyDescent="0.45">
      <c r="A114" s="500"/>
      <c r="B114" s="17">
        <v>10</v>
      </c>
      <c r="C114" s="21" t="s">
        <v>384</v>
      </c>
    </row>
    <row r="115" spans="1:3" x14ac:dyDescent="0.45">
      <c r="A115" s="500"/>
      <c r="B115" s="17">
        <v>11</v>
      </c>
      <c r="C115" s="21" t="s">
        <v>385</v>
      </c>
    </row>
    <row r="116" spans="1:3" x14ac:dyDescent="0.45">
      <c r="A116" s="500"/>
      <c r="B116" s="17">
        <v>12</v>
      </c>
      <c r="C116" s="21" t="s">
        <v>386</v>
      </c>
    </row>
    <row r="117" spans="1:3" x14ac:dyDescent="0.45">
      <c r="A117" s="500"/>
      <c r="B117" s="17">
        <v>13</v>
      </c>
      <c r="C117" s="21" t="s">
        <v>387</v>
      </c>
    </row>
    <row r="118" spans="1:3" x14ac:dyDescent="0.45">
      <c r="A118" s="500"/>
      <c r="B118" s="17">
        <v>14</v>
      </c>
      <c r="C118" s="21" t="s">
        <v>388</v>
      </c>
    </row>
    <row r="119" spans="1:3" x14ac:dyDescent="0.45">
      <c r="A119" s="500"/>
      <c r="B119" s="17">
        <v>15</v>
      </c>
      <c r="C119" s="21" t="s">
        <v>389</v>
      </c>
    </row>
    <row r="120" spans="1:3" ht="19" thickBot="1" x14ac:dyDescent="0.5">
      <c r="A120" s="501"/>
      <c r="B120" s="17">
        <v>16</v>
      </c>
      <c r="C120" s="22" t="s">
        <v>390</v>
      </c>
    </row>
  </sheetData>
  <mergeCells count="12">
    <mergeCell ref="A105:A120"/>
    <mergeCell ref="A2:A10"/>
    <mergeCell ref="A11:A22"/>
    <mergeCell ref="A23:A33"/>
    <mergeCell ref="A35:A43"/>
    <mergeCell ref="A44:A48"/>
    <mergeCell ref="A50:A58"/>
    <mergeCell ref="A59:A73"/>
    <mergeCell ref="A75:A85"/>
    <mergeCell ref="A86:A89"/>
    <mergeCell ref="A90:A93"/>
    <mergeCell ref="A95:A10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3DE2E-0F35-406A-8CDD-71F1EAB162F1}">
  <sheetPr>
    <tabColor rgb="FFFFFF00"/>
  </sheetPr>
  <dimension ref="A1:T49"/>
  <sheetViews>
    <sheetView showGridLines="0" zoomScale="50" zoomScaleNormal="50" workbookViewId="0">
      <selection activeCell="R36" sqref="R36"/>
    </sheetView>
  </sheetViews>
  <sheetFormatPr defaultColWidth="0" defaultRowHeight="13" x14ac:dyDescent="0.3"/>
  <cols>
    <col min="1" max="1" width="4.36328125" style="124" customWidth="1"/>
    <col min="2" max="2" width="2.36328125" style="124" customWidth="1"/>
    <col min="3" max="3" width="58.6328125" style="124" customWidth="1"/>
    <col min="4" max="12" width="8.6328125" style="124" customWidth="1"/>
    <col min="13" max="13" width="2.453125" style="124" customWidth="1"/>
    <col min="14" max="15" width="8.6328125" style="124" customWidth="1"/>
    <col min="16" max="16" width="18.54296875" style="124" customWidth="1"/>
    <col min="17" max="20" width="8.6328125" style="124" customWidth="1"/>
    <col min="21" max="16384" width="8.6328125" style="124" hidden="1"/>
  </cols>
  <sheetData>
    <row r="1" spans="1:14" s="39" customFormat="1" ht="23.75" customHeight="1" x14ac:dyDescent="0.35">
      <c r="A1" s="353" t="s">
        <v>40</v>
      </c>
      <c r="B1" s="353"/>
      <c r="C1" s="353"/>
      <c r="D1" s="353"/>
      <c r="E1" s="353"/>
      <c r="F1" s="353"/>
      <c r="G1" s="353"/>
      <c r="H1" s="353"/>
      <c r="I1" s="353"/>
      <c r="J1" s="353"/>
      <c r="K1" s="353"/>
      <c r="L1" s="353"/>
      <c r="M1" s="353"/>
      <c r="N1" s="55"/>
    </row>
    <row r="3" spans="1:14" ht="7.5" customHeight="1" x14ac:dyDescent="0.3">
      <c r="B3" s="127"/>
      <c r="C3" s="128"/>
      <c r="D3" s="128"/>
      <c r="E3" s="128"/>
      <c r="F3" s="128"/>
      <c r="G3" s="128"/>
      <c r="H3" s="128"/>
      <c r="I3" s="128"/>
      <c r="J3" s="128"/>
      <c r="K3" s="128"/>
      <c r="L3" s="128"/>
      <c r="M3" s="129"/>
    </row>
    <row r="4" spans="1:14" ht="22.5" customHeight="1" x14ac:dyDescent="0.3">
      <c r="B4" s="130"/>
      <c r="C4" s="123" t="s">
        <v>41</v>
      </c>
      <c r="D4" s="360"/>
      <c r="E4" s="360"/>
      <c r="F4" s="360"/>
      <c r="G4" s="360"/>
      <c r="H4" s="360"/>
      <c r="I4" s="360"/>
      <c r="J4" s="360"/>
      <c r="K4" s="360"/>
      <c r="L4" s="360"/>
      <c r="M4" s="131"/>
    </row>
    <row r="5" spans="1:14" ht="3.65" customHeight="1" x14ac:dyDescent="0.3">
      <c r="B5" s="130"/>
      <c r="M5" s="131"/>
    </row>
    <row r="6" spans="1:14" ht="16.5" customHeight="1" x14ac:dyDescent="0.3">
      <c r="B6" s="130"/>
      <c r="D6" s="327">
        <v>0</v>
      </c>
      <c r="E6" s="327">
        <v>1</v>
      </c>
      <c r="F6" s="327">
        <v>2</v>
      </c>
      <c r="G6" s="327">
        <v>3</v>
      </c>
      <c r="H6" s="327">
        <v>4</v>
      </c>
      <c r="I6" s="327">
        <v>5</v>
      </c>
      <c r="J6" s="327">
        <v>6</v>
      </c>
      <c r="K6" s="327">
        <v>7</v>
      </c>
      <c r="L6" s="361" t="s">
        <v>42</v>
      </c>
      <c r="M6" s="131"/>
    </row>
    <row r="7" spans="1:14" ht="16.5" customHeight="1" x14ac:dyDescent="0.3">
      <c r="B7" s="130"/>
      <c r="D7" s="330" t="s">
        <v>43</v>
      </c>
      <c r="E7" s="330" t="s">
        <v>43</v>
      </c>
      <c r="F7" s="330" t="s">
        <v>43</v>
      </c>
      <c r="G7" s="330" t="s">
        <v>43</v>
      </c>
      <c r="H7" s="330" t="s">
        <v>43</v>
      </c>
      <c r="I7" s="330" t="s">
        <v>43</v>
      </c>
      <c r="J7" s="330" t="s">
        <v>43</v>
      </c>
      <c r="K7" s="330" t="s">
        <v>43</v>
      </c>
      <c r="L7" s="362"/>
      <c r="M7" s="131"/>
    </row>
    <row r="8" spans="1:14" ht="13.25" customHeight="1" x14ac:dyDescent="0.3">
      <c r="B8" s="130"/>
      <c r="C8" s="136" t="s">
        <v>44</v>
      </c>
      <c r="L8" s="132"/>
      <c r="M8" s="131"/>
    </row>
    <row r="9" spans="1:14" x14ac:dyDescent="0.3">
      <c r="B9" s="130"/>
      <c r="C9" s="136" t="s">
        <v>45</v>
      </c>
      <c r="L9" s="132"/>
      <c r="M9" s="131"/>
    </row>
    <row r="10" spans="1:14" ht="13.5" thickBot="1" x14ac:dyDescent="0.35">
      <c r="B10" s="130"/>
      <c r="C10" s="125" t="s">
        <v>46</v>
      </c>
      <c r="D10" s="125"/>
      <c r="E10" s="125"/>
      <c r="F10" s="125"/>
      <c r="G10" s="125"/>
      <c r="H10" s="125"/>
      <c r="I10" s="125"/>
      <c r="J10" s="125"/>
      <c r="K10" s="125"/>
      <c r="L10" s="125"/>
      <c r="M10" s="131"/>
    </row>
    <row r="11" spans="1:14" ht="7.5" customHeight="1" thickTop="1" x14ac:dyDescent="0.3">
      <c r="B11" s="130"/>
      <c r="M11" s="131"/>
    </row>
    <row r="12" spans="1:14" x14ac:dyDescent="0.3">
      <c r="B12" s="130"/>
      <c r="C12" s="138" t="s">
        <v>47</v>
      </c>
      <c r="L12" s="132"/>
      <c r="M12" s="131"/>
    </row>
    <row r="13" spans="1:14" x14ac:dyDescent="0.3">
      <c r="B13" s="130"/>
      <c r="C13" s="138" t="s">
        <v>48</v>
      </c>
      <c r="L13" s="132"/>
      <c r="M13" s="131"/>
    </row>
    <row r="14" spans="1:14" ht="13.5" thickBot="1" x14ac:dyDescent="0.35">
      <c r="B14" s="130"/>
      <c r="C14" s="137" t="s">
        <v>49</v>
      </c>
      <c r="D14" s="125"/>
      <c r="E14" s="125"/>
      <c r="F14" s="125"/>
      <c r="G14" s="125"/>
      <c r="H14" s="125"/>
      <c r="I14" s="125"/>
      <c r="J14" s="125"/>
      <c r="K14" s="125"/>
      <c r="L14" s="125"/>
      <c r="M14" s="131"/>
    </row>
    <row r="15" spans="1:14" ht="4.25" customHeight="1" thickTop="1" x14ac:dyDescent="0.3">
      <c r="B15" s="130"/>
      <c r="M15" s="131"/>
    </row>
    <row r="16" spans="1:14" ht="13.5" thickBot="1" x14ac:dyDescent="0.35">
      <c r="B16" s="130"/>
      <c r="C16" s="126" t="s">
        <v>50</v>
      </c>
      <c r="D16" s="125"/>
      <c r="E16" s="125"/>
      <c r="F16" s="125"/>
      <c r="G16" s="125"/>
      <c r="H16" s="125"/>
      <c r="I16" s="125"/>
      <c r="J16" s="125"/>
      <c r="K16" s="125"/>
      <c r="L16" s="125"/>
      <c r="M16" s="131"/>
    </row>
    <row r="17" spans="2:13" ht="13.5" thickTop="1" x14ac:dyDescent="0.3">
      <c r="B17" s="133"/>
      <c r="C17" s="134"/>
      <c r="D17" s="134"/>
      <c r="E17" s="134"/>
      <c r="F17" s="134"/>
      <c r="G17" s="134"/>
      <c r="H17" s="134"/>
      <c r="I17" s="134"/>
      <c r="J17" s="134"/>
      <c r="K17" s="134"/>
      <c r="L17" s="134"/>
      <c r="M17" s="135"/>
    </row>
    <row r="19" spans="2:13" ht="5.75" customHeight="1" x14ac:dyDescent="0.3">
      <c r="B19" s="127"/>
      <c r="C19" s="128"/>
      <c r="D19" s="128"/>
      <c r="E19" s="128"/>
      <c r="F19" s="128"/>
      <c r="G19" s="128"/>
      <c r="H19" s="128"/>
      <c r="I19" s="128"/>
      <c r="J19" s="128"/>
      <c r="K19" s="128"/>
      <c r="L19" s="128"/>
      <c r="M19" s="129"/>
    </row>
    <row r="20" spans="2:13" ht="19.5" customHeight="1" x14ac:dyDescent="0.3">
      <c r="B20" s="130"/>
      <c r="C20" s="123" t="s">
        <v>41</v>
      </c>
      <c r="D20" s="360"/>
      <c r="E20" s="360"/>
      <c r="F20" s="360"/>
      <c r="G20" s="360"/>
      <c r="H20" s="360"/>
      <c r="I20" s="360"/>
      <c r="J20" s="360"/>
      <c r="K20" s="360"/>
      <c r="L20" s="360"/>
      <c r="M20" s="131"/>
    </row>
    <row r="21" spans="2:13" x14ac:dyDescent="0.3">
      <c r="B21" s="130"/>
      <c r="M21" s="131"/>
    </row>
    <row r="22" spans="2:13" x14ac:dyDescent="0.3">
      <c r="B22" s="130"/>
      <c r="D22" s="327">
        <v>0</v>
      </c>
      <c r="E22" s="327">
        <v>1</v>
      </c>
      <c r="F22" s="327">
        <v>2</v>
      </c>
      <c r="G22" s="327">
        <v>3</v>
      </c>
      <c r="H22" s="327">
        <v>4</v>
      </c>
      <c r="I22" s="327">
        <v>5</v>
      </c>
      <c r="J22" s="327">
        <v>6</v>
      </c>
      <c r="K22" s="327">
        <v>7</v>
      </c>
      <c r="L22" s="361" t="s">
        <v>42</v>
      </c>
      <c r="M22" s="131"/>
    </row>
    <row r="23" spans="2:13" x14ac:dyDescent="0.3">
      <c r="B23" s="130"/>
      <c r="D23" s="330" t="s">
        <v>43</v>
      </c>
      <c r="E23" s="330" t="s">
        <v>43</v>
      </c>
      <c r="F23" s="330" t="s">
        <v>43</v>
      </c>
      <c r="G23" s="330" t="s">
        <v>43</v>
      </c>
      <c r="H23" s="330" t="s">
        <v>43</v>
      </c>
      <c r="I23" s="330" t="s">
        <v>43</v>
      </c>
      <c r="J23" s="330" t="s">
        <v>43</v>
      </c>
      <c r="K23" s="330" t="s">
        <v>43</v>
      </c>
      <c r="L23" s="362"/>
      <c r="M23" s="131"/>
    </row>
    <row r="24" spans="2:13" x14ac:dyDescent="0.3">
      <c r="B24" s="130"/>
      <c r="C24" s="136" t="s">
        <v>44</v>
      </c>
      <c r="L24" s="132"/>
      <c r="M24" s="131"/>
    </row>
    <row r="25" spans="2:13" x14ac:dyDescent="0.3">
      <c r="B25" s="130"/>
      <c r="C25" s="136" t="s">
        <v>45</v>
      </c>
      <c r="L25" s="132"/>
      <c r="M25" s="131"/>
    </row>
    <row r="26" spans="2:13" ht="13.5" thickBot="1" x14ac:dyDescent="0.35">
      <c r="B26" s="130"/>
      <c r="C26" s="125" t="s">
        <v>46</v>
      </c>
      <c r="D26" s="125"/>
      <c r="E26" s="125"/>
      <c r="F26" s="125"/>
      <c r="G26" s="125"/>
      <c r="H26" s="125"/>
      <c r="I26" s="125"/>
      <c r="J26" s="125"/>
      <c r="K26" s="125"/>
      <c r="L26" s="125"/>
      <c r="M26" s="131"/>
    </row>
    <row r="27" spans="2:13" ht="13.5" thickTop="1" x14ac:dyDescent="0.3">
      <c r="B27" s="130"/>
      <c r="M27" s="131"/>
    </row>
    <row r="28" spans="2:13" x14ac:dyDescent="0.3">
      <c r="B28" s="130"/>
      <c r="C28" s="138" t="s">
        <v>47</v>
      </c>
      <c r="L28" s="132"/>
      <c r="M28" s="131"/>
    </row>
    <row r="29" spans="2:13" x14ac:dyDescent="0.3">
      <c r="B29" s="130"/>
      <c r="C29" s="138" t="s">
        <v>48</v>
      </c>
      <c r="L29" s="132"/>
      <c r="M29" s="131"/>
    </row>
    <row r="30" spans="2:13" ht="13.5" thickBot="1" x14ac:dyDescent="0.35">
      <c r="B30" s="130"/>
      <c r="C30" s="137" t="s">
        <v>49</v>
      </c>
      <c r="D30" s="125"/>
      <c r="E30" s="125"/>
      <c r="F30" s="125"/>
      <c r="G30" s="125"/>
      <c r="H30" s="125"/>
      <c r="I30" s="125"/>
      <c r="J30" s="125"/>
      <c r="K30" s="125"/>
      <c r="L30" s="125"/>
      <c r="M30" s="131"/>
    </row>
    <row r="31" spans="2:13" ht="13.5" thickTop="1" x14ac:dyDescent="0.3">
      <c r="B31" s="130"/>
      <c r="M31" s="131"/>
    </row>
    <row r="32" spans="2:13" ht="13.5" thickBot="1" x14ac:dyDescent="0.35">
      <c r="B32" s="130"/>
      <c r="C32" s="126" t="s">
        <v>50</v>
      </c>
      <c r="D32" s="125"/>
      <c r="E32" s="125"/>
      <c r="F32" s="125"/>
      <c r="G32" s="125"/>
      <c r="H32" s="125"/>
      <c r="I32" s="125"/>
      <c r="J32" s="125"/>
      <c r="K32" s="125"/>
      <c r="L32" s="125"/>
      <c r="M32" s="131"/>
    </row>
    <row r="33" spans="2:13" ht="13.5" thickTop="1" x14ac:dyDescent="0.3">
      <c r="B33" s="133"/>
      <c r="C33" s="134"/>
      <c r="D33" s="134"/>
      <c r="E33" s="134"/>
      <c r="F33" s="134"/>
      <c r="G33" s="134"/>
      <c r="H33" s="134"/>
      <c r="I33" s="134"/>
      <c r="J33" s="134"/>
      <c r="K33" s="134"/>
      <c r="L33" s="134"/>
      <c r="M33" s="135"/>
    </row>
    <row r="35" spans="2:13" x14ac:dyDescent="0.3">
      <c r="B35" s="127"/>
      <c r="C35" s="128"/>
      <c r="D35" s="128"/>
      <c r="E35" s="128"/>
      <c r="F35" s="128"/>
      <c r="G35" s="128"/>
      <c r="H35" s="128"/>
      <c r="I35" s="128"/>
      <c r="J35" s="128"/>
      <c r="K35" s="128"/>
      <c r="L35" s="128"/>
      <c r="M35" s="129"/>
    </row>
    <row r="36" spans="2:13" x14ac:dyDescent="0.3">
      <c r="B36" s="130"/>
      <c r="C36" s="123" t="s">
        <v>41</v>
      </c>
      <c r="D36" s="360"/>
      <c r="E36" s="360"/>
      <c r="F36" s="360"/>
      <c r="G36" s="360"/>
      <c r="H36" s="360"/>
      <c r="I36" s="360"/>
      <c r="J36" s="360"/>
      <c r="K36" s="360"/>
      <c r="L36" s="360"/>
      <c r="M36" s="131"/>
    </row>
    <row r="37" spans="2:13" x14ac:dyDescent="0.3">
      <c r="B37" s="130"/>
      <c r="M37" s="131"/>
    </row>
    <row r="38" spans="2:13" x14ac:dyDescent="0.3">
      <c r="B38" s="130"/>
      <c r="D38" s="327">
        <v>0</v>
      </c>
      <c r="E38" s="327">
        <v>1</v>
      </c>
      <c r="F38" s="327">
        <v>2</v>
      </c>
      <c r="G38" s="327">
        <v>3</v>
      </c>
      <c r="H38" s="327">
        <v>4</v>
      </c>
      <c r="I38" s="327">
        <v>5</v>
      </c>
      <c r="J38" s="327">
        <v>6</v>
      </c>
      <c r="K38" s="327">
        <v>7</v>
      </c>
      <c r="L38" s="361" t="s">
        <v>42</v>
      </c>
      <c r="M38" s="131"/>
    </row>
    <row r="39" spans="2:13" x14ac:dyDescent="0.3">
      <c r="B39" s="130"/>
      <c r="D39" s="330" t="s">
        <v>43</v>
      </c>
      <c r="E39" s="330" t="s">
        <v>43</v>
      </c>
      <c r="F39" s="330" t="s">
        <v>43</v>
      </c>
      <c r="G39" s="330" t="s">
        <v>43</v>
      </c>
      <c r="H39" s="330" t="s">
        <v>43</v>
      </c>
      <c r="I39" s="330" t="s">
        <v>43</v>
      </c>
      <c r="J39" s="330" t="s">
        <v>43</v>
      </c>
      <c r="K39" s="330" t="s">
        <v>43</v>
      </c>
      <c r="L39" s="362"/>
      <c r="M39" s="131"/>
    </row>
    <row r="40" spans="2:13" x14ac:dyDescent="0.3">
      <c r="B40" s="130"/>
      <c r="C40" s="136" t="s">
        <v>44</v>
      </c>
      <c r="L40" s="132"/>
      <c r="M40" s="131"/>
    </row>
    <row r="41" spans="2:13" x14ac:dyDescent="0.3">
      <c r="B41" s="130"/>
      <c r="C41" s="136" t="s">
        <v>45</v>
      </c>
      <c r="L41" s="132"/>
      <c r="M41" s="131"/>
    </row>
    <row r="42" spans="2:13" ht="13.5" thickBot="1" x14ac:dyDescent="0.35">
      <c r="B42" s="130"/>
      <c r="C42" s="125" t="s">
        <v>46</v>
      </c>
      <c r="D42" s="125"/>
      <c r="E42" s="125"/>
      <c r="F42" s="125"/>
      <c r="G42" s="125"/>
      <c r="H42" s="125"/>
      <c r="I42" s="125"/>
      <c r="J42" s="125"/>
      <c r="K42" s="125"/>
      <c r="L42" s="125"/>
      <c r="M42" s="131"/>
    </row>
    <row r="43" spans="2:13" ht="13.5" thickTop="1" x14ac:dyDescent="0.3">
      <c r="B43" s="130"/>
      <c r="M43" s="131"/>
    </row>
    <row r="44" spans="2:13" x14ac:dyDescent="0.3">
      <c r="B44" s="130"/>
      <c r="C44" s="138" t="s">
        <v>47</v>
      </c>
      <c r="L44" s="132"/>
      <c r="M44" s="131"/>
    </row>
    <row r="45" spans="2:13" x14ac:dyDescent="0.3">
      <c r="B45" s="130"/>
      <c r="C45" s="138" t="s">
        <v>48</v>
      </c>
      <c r="L45" s="132"/>
      <c r="M45" s="131"/>
    </row>
    <row r="46" spans="2:13" ht="13.5" thickBot="1" x14ac:dyDescent="0.35">
      <c r="B46" s="130"/>
      <c r="C46" s="137" t="s">
        <v>49</v>
      </c>
      <c r="D46" s="125"/>
      <c r="E46" s="125"/>
      <c r="F46" s="125"/>
      <c r="G46" s="125"/>
      <c r="H46" s="125"/>
      <c r="I46" s="125"/>
      <c r="J46" s="125"/>
      <c r="K46" s="125"/>
      <c r="L46" s="125"/>
      <c r="M46" s="131"/>
    </row>
    <row r="47" spans="2:13" ht="13.5" thickTop="1" x14ac:dyDescent="0.3">
      <c r="B47" s="130"/>
      <c r="M47" s="131"/>
    </row>
    <row r="48" spans="2:13" ht="13.5" thickBot="1" x14ac:dyDescent="0.35">
      <c r="B48" s="130"/>
      <c r="C48" s="126" t="s">
        <v>50</v>
      </c>
      <c r="D48" s="125"/>
      <c r="E48" s="125"/>
      <c r="F48" s="125"/>
      <c r="G48" s="125"/>
      <c r="H48" s="125"/>
      <c r="I48" s="125"/>
      <c r="J48" s="125"/>
      <c r="K48" s="125"/>
      <c r="L48" s="125"/>
      <c r="M48" s="131"/>
    </row>
    <row r="49" spans="2:13" ht="13.5" thickTop="1" x14ac:dyDescent="0.3">
      <c r="B49" s="133"/>
      <c r="C49" s="134"/>
      <c r="D49" s="134"/>
      <c r="E49" s="134"/>
      <c r="F49" s="134"/>
      <c r="G49" s="134"/>
      <c r="H49" s="134"/>
      <c r="I49" s="134"/>
      <c r="J49" s="134"/>
      <c r="K49" s="134"/>
      <c r="L49" s="134"/>
      <c r="M49" s="135"/>
    </row>
  </sheetData>
  <mergeCells count="7">
    <mergeCell ref="D36:L36"/>
    <mergeCell ref="L38:L39"/>
    <mergeCell ref="L22:L23"/>
    <mergeCell ref="L6:L7"/>
    <mergeCell ref="A1:M1"/>
    <mergeCell ref="D4:L4"/>
    <mergeCell ref="D20:L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FC82-C6B2-4369-B572-B53B48582F47}">
  <sheetPr>
    <tabColor rgb="FFFFFF00"/>
  </sheetPr>
  <dimension ref="A1:Y188"/>
  <sheetViews>
    <sheetView showGridLines="0" zoomScale="70" zoomScaleNormal="70" zoomScaleSheetLayoutView="40" workbookViewId="0">
      <selection activeCell="H64" sqref="H64"/>
    </sheetView>
  </sheetViews>
  <sheetFormatPr defaultColWidth="0" defaultRowHeight="14.5" zeroHeight="1" outlineLevelRow="1" outlineLevelCol="1" x14ac:dyDescent="0.35"/>
  <cols>
    <col min="1" max="1" width="17.6328125" customWidth="1"/>
    <col min="2" max="2" width="5.6328125" style="56" customWidth="1"/>
    <col min="3" max="3" width="23.54296875" style="56" customWidth="1"/>
    <col min="4" max="4" width="27.08984375" customWidth="1"/>
    <col min="5" max="5" width="20.08984375" customWidth="1"/>
    <col min="6" max="6" width="14.36328125" customWidth="1"/>
    <col min="7" max="7" width="14" customWidth="1"/>
    <col min="8" max="8" width="13.36328125" customWidth="1" outlineLevel="1"/>
    <col min="9" max="16" width="15.6328125" customWidth="1" outlineLevel="1"/>
    <col min="17" max="17" width="15.6328125" customWidth="1"/>
    <col min="18" max="18" width="8.54296875" customWidth="1"/>
    <col min="19" max="19" width="23.54296875" customWidth="1"/>
    <col min="20" max="22" width="7.36328125" customWidth="1"/>
    <col min="23" max="25" width="0" hidden="1" customWidth="1"/>
    <col min="26" max="16384" width="11.54296875" hidden="1"/>
  </cols>
  <sheetData>
    <row r="1" spans="1:19" s="39" customFormat="1" ht="35.25" customHeight="1" x14ac:dyDescent="0.35">
      <c r="B1" s="226"/>
      <c r="C1" s="226" t="s">
        <v>51</v>
      </c>
      <c r="D1" s="226"/>
      <c r="E1" s="226"/>
      <c r="F1" s="226"/>
      <c r="G1" s="226"/>
      <c r="H1" s="382" t="s">
        <v>52</v>
      </c>
      <c r="I1" s="383"/>
      <c r="J1" s="383"/>
      <c r="K1" s="383"/>
      <c r="L1" s="383"/>
      <c r="M1" s="383"/>
      <c r="N1" s="383"/>
      <c r="O1" s="383"/>
      <c r="P1" s="226"/>
      <c r="Q1" s="226"/>
      <c r="R1" s="55"/>
      <c r="S1" s="273"/>
    </row>
    <row r="2" spans="1:19" s="35" customFormat="1" ht="34.4" customHeight="1" x14ac:dyDescent="0.35">
      <c r="B2" s="375" t="s">
        <v>53</v>
      </c>
      <c r="C2" s="368" t="s">
        <v>54</v>
      </c>
      <c r="D2" s="361" t="s">
        <v>55</v>
      </c>
      <c r="E2" s="362" t="s">
        <v>56</v>
      </c>
      <c r="F2" s="368" t="s">
        <v>57</v>
      </c>
      <c r="G2" s="368" t="s">
        <v>58</v>
      </c>
      <c r="H2" s="327">
        <v>1</v>
      </c>
      <c r="I2" s="327">
        <v>2</v>
      </c>
      <c r="J2" s="327">
        <v>3</v>
      </c>
      <c r="K2" s="327">
        <v>4</v>
      </c>
      <c r="L2" s="327">
        <v>5</v>
      </c>
      <c r="M2" s="327">
        <v>6</v>
      </c>
      <c r="N2" s="327">
        <v>7</v>
      </c>
      <c r="O2" s="327">
        <v>8</v>
      </c>
      <c r="P2" s="327">
        <v>9</v>
      </c>
      <c r="Q2" s="361" t="s">
        <v>42</v>
      </c>
    </row>
    <row r="3" spans="1:19" ht="43.5" customHeight="1" x14ac:dyDescent="0.35">
      <c r="B3" s="376"/>
      <c r="C3" s="369"/>
      <c r="D3" s="362"/>
      <c r="E3" s="377"/>
      <c r="F3" s="369"/>
      <c r="G3" s="369"/>
      <c r="H3" s="330" t="s">
        <v>59</v>
      </c>
      <c r="I3" s="330" t="s">
        <v>60</v>
      </c>
      <c r="J3" s="330" t="s">
        <v>61</v>
      </c>
      <c r="K3" s="330" t="s">
        <v>61</v>
      </c>
      <c r="L3" s="330" t="s">
        <v>61</v>
      </c>
      <c r="M3" s="330" t="s">
        <v>61</v>
      </c>
      <c r="N3" s="330" t="s">
        <v>61</v>
      </c>
      <c r="O3" s="330" t="s">
        <v>61</v>
      </c>
      <c r="P3" s="330" t="s">
        <v>61</v>
      </c>
      <c r="Q3" s="362"/>
      <c r="S3" s="268" t="s">
        <v>62</v>
      </c>
    </row>
    <row r="4" spans="1:19" ht="22.5" customHeight="1" x14ac:dyDescent="0.35">
      <c r="A4" s="97"/>
      <c r="B4" s="95"/>
      <c r="C4" s="97"/>
      <c r="D4" s="97" t="s">
        <v>63</v>
      </c>
      <c r="E4" s="96"/>
      <c r="F4" s="93"/>
      <c r="G4" s="93"/>
      <c r="H4" s="96"/>
      <c r="I4" s="96"/>
      <c r="J4" s="96"/>
      <c r="K4" s="96"/>
      <c r="L4" s="96"/>
      <c r="M4" s="96"/>
      <c r="N4" s="96"/>
      <c r="O4" s="96"/>
      <c r="P4" s="96"/>
      <c r="Q4" s="94"/>
      <c r="S4" s="267"/>
    </row>
    <row r="5" spans="1:19" s="35" customFormat="1" ht="22.5" customHeight="1" outlineLevel="1" x14ac:dyDescent="0.35">
      <c r="A5" s="370" t="s">
        <v>64</v>
      </c>
      <c r="B5" s="91"/>
      <c r="C5" s="108" t="s">
        <v>65</v>
      </c>
      <c r="D5" s="164"/>
      <c r="E5" s="164"/>
      <c r="F5" s="284"/>
      <c r="G5" s="166"/>
      <c r="H5" s="86"/>
      <c r="I5" s="86"/>
      <c r="J5" s="87"/>
      <c r="K5" s="87"/>
      <c r="L5" s="87"/>
      <c r="M5" s="87"/>
      <c r="N5" s="87"/>
      <c r="O5" s="87"/>
      <c r="P5" s="87"/>
      <c r="Q5" s="92">
        <f>SUM(H5:P5)</f>
        <v>0</v>
      </c>
      <c r="S5" s="35" t="b">
        <f>(F5*G5)=Q5</f>
        <v>1</v>
      </c>
    </row>
    <row r="6" spans="1:19" s="35" customFormat="1" ht="22.5" customHeight="1" outlineLevel="1" x14ac:dyDescent="0.35">
      <c r="A6" s="371"/>
      <c r="B6" s="91"/>
      <c r="C6" s="108"/>
      <c r="D6" s="165"/>
      <c r="E6" s="165"/>
      <c r="F6" s="285"/>
      <c r="G6" s="167"/>
      <c r="H6" s="86"/>
      <c r="I6" s="86"/>
      <c r="J6" s="86"/>
      <c r="K6" s="86"/>
      <c r="L6" s="86"/>
      <c r="M6" s="86"/>
      <c r="N6" s="86"/>
      <c r="O6" s="86"/>
      <c r="P6" s="86"/>
      <c r="Q6" s="92">
        <f t="shared" ref="Q6:Q28" si="0">SUM(H6:P6)</f>
        <v>0</v>
      </c>
      <c r="S6" s="35" t="b">
        <f t="shared" ref="S6:S45" si="1">(F6*G6)=Q6</f>
        <v>1</v>
      </c>
    </row>
    <row r="7" spans="1:19" s="35" customFormat="1" ht="22.5" customHeight="1" outlineLevel="1" x14ac:dyDescent="0.35">
      <c r="A7" s="371"/>
      <c r="B7" s="91"/>
      <c r="C7" s="108"/>
      <c r="D7" s="165"/>
      <c r="E7" s="165"/>
      <c r="F7" s="285"/>
      <c r="G7" s="167"/>
      <c r="H7" s="86"/>
      <c r="I7" s="86"/>
      <c r="J7" s="86"/>
      <c r="K7" s="86"/>
      <c r="L7" s="86"/>
      <c r="M7" s="86"/>
      <c r="N7" s="86"/>
      <c r="O7" s="86"/>
      <c r="P7" s="86"/>
      <c r="Q7" s="92">
        <f t="shared" si="0"/>
        <v>0</v>
      </c>
      <c r="S7" s="35" t="b">
        <f t="shared" si="1"/>
        <v>1</v>
      </c>
    </row>
    <row r="8" spans="1:19" s="35" customFormat="1" ht="22.5" customHeight="1" outlineLevel="1" x14ac:dyDescent="0.35">
      <c r="A8" s="371"/>
      <c r="B8" s="91"/>
      <c r="C8" s="108"/>
      <c r="D8" s="165"/>
      <c r="E8" s="165"/>
      <c r="F8" s="285"/>
      <c r="G8" s="167"/>
      <c r="H8" s="86"/>
      <c r="I8" s="86"/>
      <c r="J8" s="86"/>
      <c r="K8" s="86"/>
      <c r="L8" s="86"/>
      <c r="M8" s="86"/>
      <c r="N8" s="86"/>
      <c r="O8" s="86"/>
      <c r="P8" s="86"/>
      <c r="Q8" s="92">
        <f t="shared" ref="Q8:Q15" si="2">SUM(H8:P8)</f>
        <v>0</v>
      </c>
      <c r="S8" s="35" t="b">
        <f t="shared" si="1"/>
        <v>1</v>
      </c>
    </row>
    <row r="9" spans="1:19" s="35" customFormat="1" ht="22.5" customHeight="1" outlineLevel="1" x14ac:dyDescent="0.35">
      <c r="A9" s="371"/>
      <c r="B9" s="91"/>
      <c r="C9" s="108"/>
      <c r="D9" s="165"/>
      <c r="E9" s="165"/>
      <c r="F9" s="285"/>
      <c r="G9" s="167"/>
      <c r="H9" s="86"/>
      <c r="I9" s="86"/>
      <c r="J9" s="86"/>
      <c r="K9" s="86"/>
      <c r="L9" s="86"/>
      <c r="M9" s="86"/>
      <c r="N9" s="86"/>
      <c r="O9" s="86"/>
      <c r="P9" s="86"/>
      <c r="Q9" s="92">
        <f t="shared" si="2"/>
        <v>0</v>
      </c>
      <c r="S9" s="35" t="b">
        <f t="shared" si="1"/>
        <v>1</v>
      </c>
    </row>
    <row r="10" spans="1:19" s="35" customFormat="1" ht="22.5" customHeight="1" outlineLevel="1" x14ac:dyDescent="0.35">
      <c r="A10" s="371"/>
      <c r="B10" s="91"/>
      <c r="C10" s="108"/>
      <c r="D10" s="165"/>
      <c r="E10" s="165"/>
      <c r="F10" s="285"/>
      <c r="G10" s="167"/>
      <c r="H10" s="86"/>
      <c r="I10" s="86"/>
      <c r="J10" s="86"/>
      <c r="K10" s="86"/>
      <c r="L10" s="86"/>
      <c r="M10" s="86"/>
      <c r="N10" s="86"/>
      <c r="O10" s="86"/>
      <c r="P10" s="86"/>
      <c r="Q10" s="92">
        <f t="shared" si="2"/>
        <v>0</v>
      </c>
      <c r="S10" s="35" t="b">
        <f t="shared" si="1"/>
        <v>1</v>
      </c>
    </row>
    <row r="11" spans="1:19" s="35" customFormat="1" ht="22.5" customHeight="1" outlineLevel="1" x14ac:dyDescent="0.35">
      <c r="A11" s="371"/>
      <c r="B11" s="91"/>
      <c r="C11" s="108"/>
      <c r="D11" s="165"/>
      <c r="E11" s="165"/>
      <c r="F11" s="285"/>
      <c r="G11" s="167"/>
      <c r="H11" s="86"/>
      <c r="I11" s="86"/>
      <c r="J11" s="86"/>
      <c r="K11" s="86"/>
      <c r="L11" s="86"/>
      <c r="M11" s="86"/>
      <c r="N11" s="86"/>
      <c r="O11" s="86"/>
      <c r="P11" s="86"/>
      <c r="Q11" s="92">
        <f t="shared" si="2"/>
        <v>0</v>
      </c>
      <c r="S11" s="35" t="b">
        <f t="shared" si="1"/>
        <v>1</v>
      </c>
    </row>
    <row r="12" spans="1:19" s="35" customFormat="1" ht="22.5" customHeight="1" outlineLevel="1" x14ac:dyDescent="0.35">
      <c r="A12" s="371"/>
      <c r="B12" s="65"/>
      <c r="C12" s="108"/>
      <c r="D12" s="165"/>
      <c r="E12" s="165"/>
      <c r="F12" s="285"/>
      <c r="G12" s="167"/>
      <c r="H12" s="86"/>
      <c r="I12" s="86"/>
      <c r="J12" s="86"/>
      <c r="K12" s="86"/>
      <c r="L12" s="86"/>
      <c r="M12" s="86"/>
      <c r="N12" s="86"/>
      <c r="O12" s="86"/>
      <c r="P12" s="86"/>
      <c r="Q12" s="92">
        <f t="shared" si="2"/>
        <v>0</v>
      </c>
      <c r="S12" s="35" t="b">
        <f t="shared" si="1"/>
        <v>1</v>
      </c>
    </row>
    <row r="13" spans="1:19" s="35" customFormat="1" ht="22.5" customHeight="1" outlineLevel="1" x14ac:dyDescent="0.35">
      <c r="A13" s="371"/>
      <c r="B13" s="65"/>
      <c r="C13" s="108"/>
      <c r="D13" s="165"/>
      <c r="E13" s="165"/>
      <c r="F13" s="285"/>
      <c r="G13" s="167"/>
      <c r="H13" s="86"/>
      <c r="I13" s="86"/>
      <c r="J13" s="86"/>
      <c r="K13" s="86"/>
      <c r="L13" s="86"/>
      <c r="M13" s="86"/>
      <c r="N13" s="86"/>
      <c r="O13" s="86"/>
      <c r="P13" s="86"/>
      <c r="Q13" s="92">
        <f t="shared" si="2"/>
        <v>0</v>
      </c>
      <c r="S13" s="35" t="b">
        <f t="shared" si="1"/>
        <v>1</v>
      </c>
    </row>
    <row r="14" spans="1:19" s="35" customFormat="1" ht="22.5" customHeight="1" outlineLevel="1" x14ac:dyDescent="0.35">
      <c r="A14" s="371"/>
      <c r="B14" s="91"/>
      <c r="C14" s="108"/>
      <c r="D14" s="165"/>
      <c r="E14" s="165"/>
      <c r="F14" s="285"/>
      <c r="G14" s="167"/>
      <c r="H14" s="86"/>
      <c r="I14" s="86"/>
      <c r="J14" s="86"/>
      <c r="K14" s="86"/>
      <c r="L14" s="86"/>
      <c r="M14" s="86"/>
      <c r="N14" s="86"/>
      <c r="O14" s="86"/>
      <c r="P14" s="86"/>
      <c r="Q14" s="92">
        <f t="shared" si="2"/>
        <v>0</v>
      </c>
      <c r="S14" s="35" t="b">
        <f t="shared" si="1"/>
        <v>1</v>
      </c>
    </row>
    <row r="15" spans="1:19" s="35" customFormat="1" ht="22.5" customHeight="1" outlineLevel="1" x14ac:dyDescent="0.35">
      <c r="A15" s="371"/>
      <c r="B15" s="91"/>
      <c r="C15" s="108"/>
      <c r="D15" s="165"/>
      <c r="E15" s="165"/>
      <c r="F15" s="285"/>
      <c r="G15" s="167"/>
      <c r="H15" s="86"/>
      <c r="I15" s="86"/>
      <c r="J15" s="86"/>
      <c r="K15" s="86"/>
      <c r="L15" s="86"/>
      <c r="M15" s="86"/>
      <c r="N15" s="86"/>
      <c r="O15" s="86"/>
      <c r="P15" s="86"/>
      <c r="Q15" s="92">
        <f t="shared" si="2"/>
        <v>0</v>
      </c>
      <c r="S15" s="35" t="b">
        <f t="shared" si="1"/>
        <v>1</v>
      </c>
    </row>
    <row r="16" spans="1:19" s="35" customFormat="1" ht="17.75" hidden="1" customHeight="1" outlineLevel="1" x14ac:dyDescent="0.35">
      <c r="A16" s="371"/>
      <c r="B16" s="65"/>
      <c r="C16" s="108"/>
      <c r="D16" s="165"/>
      <c r="E16" s="165"/>
      <c r="F16" s="285"/>
      <c r="G16" s="167"/>
      <c r="H16" s="86"/>
      <c r="I16" s="85"/>
      <c r="J16" s="86"/>
      <c r="K16" s="86"/>
      <c r="L16" s="86"/>
      <c r="M16" s="86"/>
      <c r="N16" s="86"/>
      <c r="O16" s="86"/>
      <c r="P16" s="86"/>
      <c r="Q16" s="92">
        <f t="shared" si="0"/>
        <v>0</v>
      </c>
      <c r="S16" s="35" t="b">
        <f t="shared" si="1"/>
        <v>1</v>
      </c>
    </row>
    <row r="17" spans="1:19" s="35" customFormat="1" ht="17.75" hidden="1" customHeight="1" outlineLevel="1" x14ac:dyDescent="0.35">
      <c r="A17" s="371"/>
      <c r="B17" s="65"/>
      <c r="C17" s="108"/>
      <c r="D17" s="165"/>
      <c r="E17" s="165"/>
      <c r="F17" s="285"/>
      <c r="G17" s="167"/>
      <c r="H17" s="86"/>
      <c r="I17" s="85"/>
      <c r="J17" s="86"/>
      <c r="K17" s="86"/>
      <c r="L17" s="86"/>
      <c r="M17" s="86"/>
      <c r="N17" s="86"/>
      <c r="O17" s="86"/>
      <c r="P17" s="86"/>
      <c r="Q17" s="92">
        <f t="shared" si="0"/>
        <v>0</v>
      </c>
      <c r="S17" s="35" t="b">
        <f t="shared" si="1"/>
        <v>1</v>
      </c>
    </row>
    <row r="18" spans="1:19" s="35" customFormat="1" ht="17.75" hidden="1" customHeight="1" outlineLevel="1" x14ac:dyDescent="0.35">
      <c r="A18" s="371"/>
      <c r="B18" s="65"/>
      <c r="C18" s="108"/>
      <c r="D18" s="165"/>
      <c r="E18" s="165"/>
      <c r="F18" s="285"/>
      <c r="G18" s="167"/>
      <c r="H18" s="86"/>
      <c r="I18" s="85"/>
      <c r="J18" s="86"/>
      <c r="K18" s="86"/>
      <c r="L18" s="86"/>
      <c r="M18" s="86"/>
      <c r="N18" s="86"/>
      <c r="O18" s="86"/>
      <c r="P18" s="86"/>
      <c r="Q18" s="92">
        <f t="shared" si="0"/>
        <v>0</v>
      </c>
      <c r="S18" s="35" t="b">
        <f t="shared" si="1"/>
        <v>1</v>
      </c>
    </row>
    <row r="19" spans="1:19" s="35" customFormat="1" ht="17.75" hidden="1" customHeight="1" outlineLevel="1" x14ac:dyDescent="0.35">
      <c r="A19" s="371"/>
      <c r="B19" s="65"/>
      <c r="C19" s="108"/>
      <c r="D19" s="165"/>
      <c r="E19" s="165"/>
      <c r="F19" s="285"/>
      <c r="G19" s="167"/>
      <c r="H19" s="86"/>
      <c r="I19" s="85"/>
      <c r="J19" s="86"/>
      <c r="K19" s="86"/>
      <c r="L19" s="86"/>
      <c r="M19" s="86"/>
      <c r="N19" s="86"/>
      <c r="O19" s="86"/>
      <c r="P19" s="86"/>
      <c r="Q19" s="92">
        <f t="shared" si="0"/>
        <v>0</v>
      </c>
      <c r="S19" s="35" t="b">
        <f t="shared" si="1"/>
        <v>1</v>
      </c>
    </row>
    <row r="20" spans="1:19" s="35" customFormat="1" ht="17.75" hidden="1" customHeight="1" outlineLevel="1" x14ac:dyDescent="0.35">
      <c r="A20" s="371"/>
      <c r="B20" s="65"/>
      <c r="C20" s="108"/>
      <c r="D20" s="165"/>
      <c r="E20" s="165"/>
      <c r="F20" s="285"/>
      <c r="G20" s="167"/>
      <c r="H20" s="86"/>
      <c r="I20" s="85"/>
      <c r="J20" s="86"/>
      <c r="K20" s="86"/>
      <c r="L20" s="86"/>
      <c r="M20" s="86"/>
      <c r="N20" s="86"/>
      <c r="O20" s="86"/>
      <c r="P20" s="86"/>
      <c r="Q20" s="92">
        <f t="shared" si="0"/>
        <v>0</v>
      </c>
      <c r="S20" s="35" t="b">
        <f t="shared" si="1"/>
        <v>1</v>
      </c>
    </row>
    <row r="21" spans="1:19" s="35" customFormat="1" ht="17.75" hidden="1" customHeight="1" outlineLevel="1" x14ac:dyDescent="0.35">
      <c r="A21" s="371"/>
      <c r="B21" s="65"/>
      <c r="C21" s="108"/>
      <c r="D21" s="165"/>
      <c r="E21" s="165"/>
      <c r="F21" s="285"/>
      <c r="G21" s="167"/>
      <c r="H21" s="86"/>
      <c r="I21" s="85"/>
      <c r="J21" s="86"/>
      <c r="K21" s="86"/>
      <c r="L21" s="86"/>
      <c r="M21" s="86"/>
      <c r="N21" s="86"/>
      <c r="O21" s="86"/>
      <c r="P21" s="86"/>
      <c r="Q21" s="92">
        <f t="shared" si="0"/>
        <v>0</v>
      </c>
      <c r="S21" s="35" t="b">
        <f t="shared" si="1"/>
        <v>1</v>
      </c>
    </row>
    <row r="22" spans="1:19" s="35" customFormat="1" ht="17.75" hidden="1" customHeight="1" outlineLevel="1" x14ac:dyDescent="0.35">
      <c r="A22" s="371"/>
      <c r="B22" s="65"/>
      <c r="C22" s="108"/>
      <c r="D22" s="165"/>
      <c r="E22" s="165"/>
      <c r="F22" s="285"/>
      <c r="G22" s="167"/>
      <c r="H22" s="86"/>
      <c r="I22" s="85"/>
      <c r="J22" s="86"/>
      <c r="K22" s="86"/>
      <c r="L22" s="86"/>
      <c r="M22" s="86"/>
      <c r="N22" s="86"/>
      <c r="O22" s="86"/>
      <c r="P22" s="86"/>
      <c r="Q22" s="92">
        <f t="shared" si="0"/>
        <v>0</v>
      </c>
      <c r="S22" s="35" t="b">
        <f t="shared" si="1"/>
        <v>1</v>
      </c>
    </row>
    <row r="23" spans="1:19" s="35" customFormat="1" ht="17.75" hidden="1" customHeight="1" outlineLevel="1" x14ac:dyDescent="0.35">
      <c r="A23" s="371"/>
      <c r="B23" s="65"/>
      <c r="C23" s="108"/>
      <c r="D23" s="165"/>
      <c r="E23" s="165"/>
      <c r="F23" s="285"/>
      <c r="G23" s="167"/>
      <c r="H23" s="86"/>
      <c r="I23" s="85"/>
      <c r="J23" s="86"/>
      <c r="K23" s="86"/>
      <c r="L23" s="86"/>
      <c r="M23" s="86"/>
      <c r="N23" s="86"/>
      <c r="O23" s="86"/>
      <c r="P23" s="86"/>
      <c r="Q23" s="92">
        <f t="shared" si="0"/>
        <v>0</v>
      </c>
      <c r="S23" s="35" t="b">
        <f t="shared" si="1"/>
        <v>1</v>
      </c>
    </row>
    <row r="24" spans="1:19" s="35" customFormat="1" ht="17.75" hidden="1" customHeight="1" outlineLevel="1" x14ac:dyDescent="0.35">
      <c r="A24" s="371"/>
      <c r="B24" s="65"/>
      <c r="C24" s="108"/>
      <c r="D24" s="109"/>
      <c r="E24" s="109"/>
      <c r="F24" s="285"/>
      <c r="G24" s="167"/>
      <c r="H24" s="86"/>
      <c r="I24" s="86"/>
      <c r="J24" s="86"/>
      <c r="K24" s="86"/>
      <c r="L24" s="86"/>
      <c r="M24" s="86"/>
      <c r="N24" s="86"/>
      <c r="O24" s="86"/>
      <c r="P24" s="86"/>
      <c r="Q24" s="92">
        <f t="shared" si="0"/>
        <v>0</v>
      </c>
      <c r="S24" s="35" t="b">
        <f t="shared" si="1"/>
        <v>1</v>
      </c>
    </row>
    <row r="25" spans="1:19" s="35" customFormat="1" ht="17.75" hidden="1" customHeight="1" outlineLevel="1" x14ac:dyDescent="0.35">
      <c r="A25" s="371"/>
      <c r="B25" s="65"/>
      <c r="C25" s="108"/>
      <c r="D25" s="109"/>
      <c r="E25" s="109"/>
      <c r="F25" s="285"/>
      <c r="G25" s="167"/>
      <c r="H25" s="86"/>
      <c r="I25" s="86"/>
      <c r="J25" s="86"/>
      <c r="K25" s="86"/>
      <c r="L25" s="86"/>
      <c r="M25" s="86"/>
      <c r="N25" s="86"/>
      <c r="O25" s="86"/>
      <c r="P25" s="86"/>
      <c r="Q25" s="92">
        <f t="shared" si="0"/>
        <v>0</v>
      </c>
      <c r="S25" s="35" t="b">
        <f t="shared" si="1"/>
        <v>1</v>
      </c>
    </row>
    <row r="26" spans="1:19" s="35" customFormat="1" ht="17.75" hidden="1" customHeight="1" outlineLevel="1" x14ac:dyDescent="0.35">
      <c r="A26" s="371"/>
      <c r="B26" s="65"/>
      <c r="C26" s="108"/>
      <c r="D26" s="109"/>
      <c r="E26" s="109"/>
      <c r="F26" s="285"/>
      <c r="G26" s="167"/>
      <c r="H26" s="86"/>
      <c r="I26" s="86"/>
      <c r="J26" s="86"/>
      <c r="K26" s="86"/>
      <c r="L26" s="86"/>
      <c r="M26" s="86"/>
      <c r="N26" s="86"/>
      <c r="O26" s="86"/>
      <c r="P26" s="86"/>
      <c r="Q26" s="92">
        <f t="shared" si="0"/>
        <v>0</v>
      </c>
      <c r="S26" s="35" t="b">
        <f t="shared" si="1"/>
        <v>1</v>
      </c>
    </row>
    <row r="27" spans="1:19" s="35" customFormat="1" ht="17.75" hidden="1" customHeight="1" outlineLevel="1" x14ac:dyDescent="0.35">
      <c r="A27" s="371"/>
      <c r="B27" s="65"/>
      <c r="C27" s="108"/>
      <c r="D27" s="109"/>
      <c r="E27" s="109"/>
      <c r="F27" s="285"/>
      <c r="G27" s="167"/>
      <c r="H27" s="86"/>
      <c r="I27" s="86"/>
      <c r="J27" s="86"/>
      <c r="K27" s="86"/>
      <c r="L27" s="86"/>
      <c r="M27" s="86"/>
      <c r="N27" s="86"/>
      <c r="O27" s="86"/>
      <c r="P27" s="86"/>
      <c r="Q27" s="92">
        <f t="shared" si="0"/>
        <v>0</v>
      </c>
      <c r="S27" s="35" t="b">
        <f t="shared" si="1"/>
        <v>1</v>
      </c>
    </row>
    <row r="28" spans="1:19" s="35" customFormat="1" ht="17.75" hidden="1" customHeight="1" outlineLevel="1" x14ac:dyDescent="0.35">
      <c r="A28" s="371"/>
      <c r="B28" s="65"/>
      <c r="C28" s="108"/>
      <c r="D28" s="110"/>
      <c r="E28" s="109"/>
      <c r="F28" s="285"/>
      <c r="G28" s="167"/>
      <c r="H28" s="86"/>
      <c r="I28" s="86"/>
      <c r="J28" s="86"/>
      <c r="K28" s="86"/>
      <c r="L28" s="86"/>
      <c r="M28" s="86"/>
      <c r="N28" s="86"/>
      <c r="O28" s="86"/>
      <c r="P28" s="86"/>
      <c r="Q28" s="92">
        <f t="shared" si="0"/>
        <v>0</v>
      </c>
      <c r="S28" s="35" t="b">
        <f t="shared" si="1"/>
        <v>1</v>
      </c>
    </row>
    <row r="29" spans="1:19" s="35" customFormat="1" ht="17.75" customHeight="1" outlineLevel="1" thickBot="1" x14ac:dyDescent="0.4">
      <c r="A29" s="371"/>
      <c r="B29" s="65"/>
      <c r="C29" s="209"/>
      <c r="D29" s="209" t="s">
        <v>66</v>
      </c>
      <c r="E29" s="209"/>
      <c r="F29" s="286"/>
      <c r="G29" s="287"/>
      <c r="H29" s="210">
        <f>SUM(H5:H28)</f>
        <v>0</v>
      </c>
      <c r="I29" s="210">
        <f t="shared" ref="I29:P29" si="3">SUM(I5:I28)</f>
        <v>0</v>
      </c>
      <c r="J29" s="210">
        <f t="shared" si="3"/>
        <v>0</v>
      </c>
      <c r="K29" s="210">
        <f t="shared" si="3"/>
        <v>0</v>
      </c>
      <c r="L29" s="210">
        <f t="shared" si="3"/>
        <v>0</v>
      </c>
      <c r="M29" s="210">
        <f t="shared" si="3"/>
        <v>0</v>
      </c>
      <c r="N29" s="210">
        <f t="shared" si="3"/>
        <v>0</v>
      </c>
      <c r="O29" s="210">
        <f>SUM(O5:O28)</f>
        <v>0</v>
      </c>
      <c r="P29" s="210">
        <f t="shared" si="3"/>
        <v>0</v>
      </c>
      <c r="Q29" s="210">
        <f>SUM(H29:P29)</f>
        <v>0</v>
      </c>
    </row>
    <row r="30" spans="1:19" s="35" customFormat="1" ht="37.25" customHeight="1" outlineLevel="1" thickTop="1" x14ac:dyDescent="0.35">
      <c r="A30" s="371"/>
      <c r="B30" s="65"/>
      <c r="C30" s="108"/>
      <c r="D30" s="217" t="s">
        <v>67</v>
      </c>
      <c r="E30" s="339"/>
      <c r="F30" s="285"/>
      <c r="G30" s="167"/>
      <c r="H30" s="86">
        <f>H29*20%</f>
        <v>0</v>
      </c>
      <c r="I30" s="86">
        <f>I29*20%</f>
        <v>0</v>
      </c>
      <c r="J30" s="86"/>
      <c r="K30" s="86"/>
      <c r="L30" s="86"/>
      <c r="M30" s="86"/>
      <c r="N30" s="86"/>
      <c r="O30" s="86"/>
      <c r="P30" s="86"/>
      <c r="Q30" s="92">
        <f>SUM(H30:P30)</f>
        <v>0</v>
      </c>
    </row>
    <row r="31" spans="1:19" s="35" customFormat="1" ht="15" customHeight="1" outlineLevel="1" x14ac:dyDescent="0.35">
      <c r="A31" s="371"/>
      <c r="B31" s="65"/>
      <c r="C31" s="108"/>
      <c r="D31" s="217"/>
      <c r="E31" s="165"/>
      <c r="F31" s="285"/>
      <c r="G31" s="167"/>
      <c r="H31" s="86"/>
      <c r="I31" s="86"/>
      <c r="J31" s="86"/>
      <c r="K31" s="86"/>
      <c r="L31" s="86"/>
      <c r="M31" s="86"/>
      <c r="N31" s="86"/>
      <c r="O31" s="86"/>
      <c r="P31" s="86"/>
      <c r="Q31" s="92">
        <f t="shared" ref="Q31:Q32" si="4">SUM(H31:P31)</f>
        <v>0</v>
      </c>
    </row>
    <row r="32" spans="1:19" s="35" customFormat="1" ht="15" customHeight="1" outlineLevel="1" x14ac:dyDescent="0.35">
      <c r="A32" s="371"/>
      <c r="B32" s="65"/>
      <c r="C32" s="108"/>
      <c r="D32" s="217"/>
      <c r="E32" s="165"/>
      <c r="F32" s="285"/>
      <c r="G32" s="167"/>
      <c r="H32" s="86"/>
      <c r="I32" s="86"/>
      <c r="J32" s="86"/>
      <c r="K32" s="86"/>
      <c r="L32" s="86"/>
      <c r="M32" s="86"/>
      <c r="N32" s="86"/>
      <c r="O32" s="86"/>
      <c r="P32" s="86"/>
      <c r="Q32" s="92">
        <f t="shared" si="4"/>
        <v>0</v>
      </c>
    </row>
    <row r="33" spans="1:19" s="35" customFormat="1" ht="17.75" customHeight="1" outlineLevel="1" thickBot="1" x14ac:dyDescent="0.4">
      <c r="A33" s="371"/>
      <c r="B33" s="65"/>
      <c r="C33" s="209"/>
      <c r="D33" s="209" t="s">
        <v>68</v>
      </c>
      <c r="E33" s="209"/>
      <c r="F33" s="286"/>
      <c r="G33" s="287"/>
      <c r="H33" s="210">
        <f>SUM(H30:H32)</f>
        <v>0</v>
      </c>
      <c r="I33" s="210">
        <f t="shared" ref="I33:P33" si="5">SUM(I30:I32)</f>
        <v>0</v>
      </c>
      <c r="J33" s="210">
        <f t="shared" si="5"/>
        <v>0</v>
      </c>
      <c r="K33" s="210">
        <f t="shared" si="5"/>
        <v>0</v>
      </c>
      <c r="L33" s="210">
        <f t="shared" si="5"/>
        <v>0</v>
      </c>
      <c r="M33" s="210">
        <f t="shared" si="5"/>
        <v>0</v>
      </c>
      <c r="N33" s="210">
        <f t="shared" si="5"/>
        <v>0</v>
      </c>
      <c r="O33" s="210">
        <f t="shared" si="5"/>
        <v>0</v>
      </c>
      <c r="P33" s="210">
        <f t="shared" si="5"/>
        <v>0</v>
      </c>
      <c r="Q33" s="210">
        <f>SUM(H33:P33)</f>
        <v>0</v>
      </c>
    </row>
    <row r="34" spans="1:19" s="35" customFormat="1" ht="17.75" customHeight="1" thickTop="1" thickBot="1" x14ac:dyDescent="0.4">
      <c r="A34" s="372"/>
      <c r="B34" s="65"/>
      <c r="C34" s="111"/>
      <c r="D34" s="111" t="s">
        <v>69</v>
      </c>
      <c r="E34" s="111"/>
      <c r="F34" s="111"/>
      <c r="G34" s="111"/>
      <c r="H34" s="112">
        <f>H29+H33</f>
        <v>0</v>
      </c>
      <c r="I34" s="112">
        <f t="shared" ref="I34:P34" si="6">I29+I33</f>
        <v>0</v>
      </c>
      <c r="J34" s="112">
        <f t="shared" si="6"/>
        <v>0</v>
      </c>
      <c r="K34" s="112">
        <f t="shared" si="6"/>
        <v>0</v>
      </c>
      <c r="L34" s="112">
        <f t="shared" si="6"/>
        <v>0</v>
      </c>
      <c r="M34" s="112">
        <f t="shared" si="6"/>
        <v>0</v>
      </c>
      <c r="N34" s="112">
        <f t="shared" si="6"/>
        <v>0</v>
      </c>
      <c r="O34" s="112">
        <f t="shared" si="6"/>
        <v>0</v>
      </c>
      <c r="P34" s="112">
        <f t="shared" si="6"/>
        <v>0</v>
      </c>
      <c r="Q34" s="112">
        <f>SUM(H34:P34)</f>
        <v>0</v>
      </c>
    </row>
    <row r="35" spans="1:19" s="35" customFormat="1" ht="17.75" customHeight="1" outlineLevel="1" thickTop="1" x14ac:dyDescent="0.35">
      <c r="A35" s="373" t="s">
        <v>70</v>
      </c>
      <c r="B35" s="65"/>
      <c r="C35" s="220"/>
      <c r="D35" s="113"/>
      <c r="E35" s="113"/>
      <c r="F35" s="168"/>
      <c r="G35" s="170"/>
      <c r="H35" s="86"/>
      <c r="I35" s="86"/>
      <c r="J35" s="86"/>
      <c r="K35" s="86"/>
      <c r="L35" s="86"/>
      <c r="M35" s="86"/>
      <c r="N35" s="86"/>
      <c r="O35" s="86"/>
      <c r="P35" s="86"/>
      <c r="Q35" s="92">
        <f t="shared" ref="Q35:Q37" si="7">SUM(H35:P35)</f>
        <v>0</v>
      </c>
      <c r="S35" s="35" t="b">
        <f t="shared" si="1"/>
        <v>1</v>
      </c>
    </row>
    <row r="36" spans="1:19" s="35" customFormat="1" ht="17.75" customHeight="1" outlineLevel="1" x14ac:dyDescent="0.35">
      <c r="A36" s="374"/>
      <c r="B36" s="65"/>
      <c r="C36" s="220"/>
      <c r="D36" s="113"/>
      <c r="E36" s="113"/>
      <c r="F36" s="168"/>
      <c r="G36" s="170"/>
      <c r="H36" s="86"/>
      <c r="I36" s="86"/>
      <c r="J36" s="86"/>
      <c r="K36" s="86"/>
      <c r="L36" s="86"/>
      <c r="M36" s="86"/>
      <c r="N36" s="86"/>
      <c r="O36" s="86"/>
      <c r="P36" s="86"/>
      <c r="Q36" s="92">
        <f t="shared" si="7"/>
        <v>0</v>
      </c>
      <c r="S36" s="35" t="b">
        <f t="shared" si="1"/>
        <v>1</v>
      </c>
    </row>
    <row r="37" spans="1:19" s="35" customFormat="1" ht="17.75" customHeight="1" outlineLevel="1" x14ac:dyDescent="0.35">
      <c r="A37" s="374"/>
      <c r="B37" s="65"/>
      <c r="C37" s="220"/>
      <c r="D37" s="113"/>
      <c r="E37" s="113"/>
      <c r="F37" s="168"/>
      <c r="G37" s="170"/>
      <c r="H37" s="86"/>
      <c r="I37" s="86"/>
      <c r="J37" s="86"/>
      <c r="K37" s="86"/>
      <c r="L37" s="86"/>
      <c r="M37" s="86"/>
      <c r="N37" s="86"/>
      <c r="O37" s="86"/>
      <c r="P37" s="86"/>
      <c r="Q37" s="92">
        <f t="shared" si="7"/>
        <v>0</v>
      </c>
      <c r="S37" s="35" t="b">
        <f t="shared" si="1"/>
        <v>1</v>
      </c>
    </row>
    <row r="38" spans="1:19" s="35" customFormat="1" ht="17.75" customHeight="1" outlineLevel="1" x14ac:dyDescent="0.35">
      <c r="A38" s="374"/>
      <c r="B38" s="65"/>
      <c r="C38" s="220"/>
      <c r="D38" s="113"/>
      <c r="E38" s="113"/>
      <c r="F38" s="169"/>
      <c r="G38" s="171"/>
      <c r="H38" s="86"/>
      <c r="I38" s="86"/>
      <c r="J38" s="86"/>
      <c r="K38" s="86"/>
      <c r="L38" s="86"/>
      <c r="M38" s="86"/>
      <c r="N38" s="86"/>
      <c r="O38" s="86"/>
      <c r="P38" s="86"/>
      <c r="Q38" s="92">
        <f t="shared" ref="Q38:Q45" si="8">SUM(H38:P38)</f>
        <v>0</v>
      </c>
      <c r="S38" s="35" t="b">
        <f t="shared" si="1"/>
        <v>1</v>
      </c>
    </row>
    <row r="39" spans="1:19" s="35" customFormat="1" ht="17.75" customHeight="1" outlineLevel="1" x14ac:dyDescent="0.35">
      <c r="A39" s="374"/>
      <c r="B39" s="65"/>
      <c r="C39" s="220"/>
      <c r="D39" s="113"/>
      <c r="E39" s="113"/>
      <c r="F39" s="169"/>
      <c r="G39" s="171"/>
      <c r="H39" s="86"/>
      <c r="I39" s="86"/>
      <c r="J39" s="86"/>
      <c r="K39" s="86"/>
      <c r="L39" s="86"/>
      <c r="M39" s="86"/>
      <c r="N39" s="86"/>
      <c r="O39" s="86"/>
      <c r="P39" s="86"/>
      <c r="Q39" s="92">
        <f t="shared" si="8"/>
        <v>0</v>
      </c>
      <c r="S39" s="35" t="b">
        <f t="shared" si="1"/>
        <v>1</v>
      </c>
    </row>
    <row r="40" spans="1:19" s="35" customFormat="1" ht="17.75" customHeight="1" outlineLevel="1" x14ac:dyDescent="0.35">
      <c r="A40" s="374"/>
      <c r="B40" s="65"/>
      <c r="C40" s="220"/>
      <c r="D40" s="114"/>
      <c r="E40" s="114"/>
      <c r="F40" s="169"/>
      <c r="G40" s="171"/>
      <c r="H40" s="86"/>
      <c r="I40" s="86"/>
      <c r="J40" s="86"/>
      <c r="K40" s="86"/>
      <c r="L40" s="86"/>
      <c r="M40" s="86"/>
      <c r="N40" s="86"/>
      <c r="O40" s="86"/>
      <c r="P40" s="86"/>
      <c r="Q40" s="92">
        <f>SUM(H40:P40)</f>
        <v>0</v>
      </c>
      <c r="S40" s="35" t="b">
        <f t="shared" si="1"/>
        <v>1</v>
      </c>
    </row>
    <row r="41" spans="1:19" s="35" customFormat="1" ht="17.75" customHeight="1" outlineLevel="1" x14ac:dyDescent="0.35">
      <c r="A41" s="374"/>
      <c r="B41" s="65"/>
      <c r="C41" s="220"/>
      <c r="D41" s="114"/>
      <c r="E41" s="114"/>
      <c r="F41" s="169"/>
      <c r="G41" s="171"/>
      <c r="H41" s="86"/>
      <c r="I41" s="86"/>
      <c r="J41" s="86"/>
      <c r="K41" s="86"/>
      <c r="L41" s="86"/>
      <c r="M41" s="86"/>
      <c r="N41" s="86"/>
      <c r="O41" s="86"/>
      <c r="P41" s="86"/>
      <c r="Q41" s="92">
        <f t="shared" si="8"/>
        <v>0</v>
      </c>
      <c r="S41" s="35" t="b">
        <f t="shared" si="1"/>
        <v>1</v>
      </c>
    </row>
    <row r="42" spans="1:19" s="35" customFormat="1" ht="17.75" customHeight="1" outlineLevel="1" x14ac:dyDescent="0.35">
      <c r="A42" s="374"/>
      <c r="B42" s="65"/>
      <c r="C42" s="220"/>
      <c r="D42" s="114"/>
      <c r="E42" s="114"/>
      <c r="F42" s="169"/>
      <c r="G42" s="171"/>
      <c r="H42" s="86"/>
      <c r="I42" s="86"/>
      <c r="J42" s="86"/>
      <c r="K42" s="86"/>
      <c r="L42" s="86"/>
      <c r="M42" s="86"/>
      <c r="N42" s="86"/>
      <c r="O42" s="86"/>
      <c r="P42" s="86"/>
      <c r="Q42" s="92">
        <f t="shared" si="8"/>
        <v>0</v>
      </c>
      <c r="S42" s="35" t="b">
        <f t="shared" si="1"/>
        <v>1</v>
      </c>
    </row>
    <row r="43" spans="1:19" s="35" customFormat="1" ht="17.75" customHeight="1" outlineLevel="1" x14ac:dyDescent="0.35">
      <c r="A43" s="374"/>
      <c r="B43" s="65"/>
      <c r="C43" s="220"/>
      <c r="D43" s="114"/>
      <c r="E43" s="114"/>
      <c r="F43" s="169"/>
      <c r="G43" s="171"/>
      <c r="H43" s="86"/>
      <c r="I43" s="86"/>
      <c r="J43" s="86"/>
      <c r="K43" s="86"/>
      <c r="L43" s="86"/>
      <c r="M43" s="86"/>
      <c r="N43" s="86"/>
      <c r="O43" s="86"/>
      <c r="P43" s="86"/>
      <c r="Q43" s="92">
        <f t="shared" si="8"/>
        <v>0</v>
      </c>
      <c r="S43" s="35" t="b">
        <f t="shared" si="1"/>
        <v>1</v>
      </c>
    </row>
    <row r="44" spans="1:19" s="35" customFormat="1" ht="17.75" customHeight="1" outlineLevel="1" x14ac:dyDescent="0.35">
      <c r="A44" s="374"/>
      <c r="B44" s="65"/>
      <c r="C44" s="220"/>
      <c r="D44" s="114"/>
      <c r="E44" s="114"/>
      <c r="F44" s="169"/>
      <c r="G44" s="171"/>
      <c r="H44" s="86"/>
      <c r="I44" s="86"/>
      <c r="J44" s="86"/>
      <c r="K44" s="86"/>
      <c r="L44" s="86"/>
      <c r="M44" s="86"/>
      <c r="N44" s="86"/>
      <c r="O44" s="86"/>
      <c r="P44" s="86"/>
      <c r="Q44" s="92">
        <f t="shared" si="8"/>
        <v>0</v>
      </c>
      <c r="S44" s="35" t="b">
        <f t="shared" si="1"/>
        <v>1</v>
      </c>
    </row>
    <row r="45" spans="1:19" s="35" customFormat="1" ht="17.75" customHeight="1" outlineLevel="1" x14ac:dyDescent="0.35">
      <c r="A45" s="374"/>
      <c r="B45" s="65"/>
      <c r="C45" s="220"/>
      <c r="D45" s="115"/>
      <c r="E45" s="115"/>
      <c r="F45" s="282"/>
      <c r="G45" s="283"/>
      <c r="H45" s="86"/>
      <c r="I45" s="86"/>
      <c r="J45" s="86"/>
      <c r="K45" s="86"/>
      <c r="L45" s="86"/>
      <c r="M45" s="86"/>
      <c r="N45" s="86"/>
      <c r="O45" s="86"/>
      <c r="P45" s="86"/>
      <c r="Q45" s="92">
        <f t="shared" si="8"/>
        <v>0</v>
      </c>
      <c r="S45" s="35" t="b">
        <f t="shared" si="1"/>
        <v>1</v>
      </c>
    </row>
    <row r="46" spans="1:19" s="35" customFormat="1" ht="17.75" customHeight="1" thickBot="1" x14ac:dyDescent="0.4">
      <c r="A46" s="374"/>
      <c r="B46" s="65"/>
      <c r="C46" s="116"/>
      <c r="D46" s="116" t="s">
        <v>71</v>
      </c>
      <c r="E46" s="116"/>
      <c r="F46" s="116"/>
      <c r="G46" s="116"/>
      <c r="H46" s="208">
        <f>SUM(H35:H45)</f>
        <v>0</v>
      </c>
      <c r="I46" s="208">
        <f t="shared" ref="I46:P46" si="9">SUM(I35:I45)</f>
        <v>0</v>
      </c>
      <c r="J46" s="208">
        <f t="shared" si="9"/>
        <v>0</v>
      </c>
      <c r="K46" s="208">
        <f t="shared" si="9"/>
        <v>0</v>
      </c>
      <c r="L46" s="208">
        <f t="shared" si="9"/>
        <v>0</v>
      </c>
      <c r="M46" s="208">
        <f t="shared" si="9"/>
        <v>0</v>
      </c>
      <c r="N46" s="208">
        <f t="shared" si="9"/>
        <v>0</v>
      </c>
      <c r="O46" s="208">
        <f t="shared" si="9"/>
        <v>0</v>
      </c>
      <c r="P46" s="208">
        <f t="shared" si="9"/>
        <v>0</v>
      </c>
      <c r="Q46" s="208">
        <f>SUM(H46:P46)</f>
        <v>0</v>
      </c>
    </row>
    <row r="47" spans="1:19" s="35" customFormat="1" ht="29.75" customHeight="1" thickTop="1" thickBot="1" x14ac:dyDescent="0.4">
      <c r="B47" s="117"/>
      <c r="C47" s="117"/>
      <c r="D47" s="139" t="s">
        <v>72</v>
      </c>
      <c r="E47" s="117"/>
      <c r="F47" s="117"/>
      <c r="G47" s="117"/>
      <c r="H47" s="118">
        <f>H34+H46</f>
        <v>0</v>
      </c>
      <c r="I47" s="118">
        <f t="shared" ref="I47:P47" si="10">I34+I46</f>
        <v>0</v>
      </c>
      <c r="J47" s="118">
        <f t="shared" si="10"/>
        <v>0</v>
      </c>
      <c r="K47" s="118">
        <f t="shared" si="10"/>
        <v>0</v>
      </c>
      <c r="L47" s="118">
        <f>L34+L46</f>
        <v>0</v>
      </c>
      <c r="M47" s="118">
        <f t="shared" si="10"/>
        <v>0</v>
      </c>
      <c r="N47" s="118">
        <f t="shared" si="10"/>
        <v>0</v>
      </c>
      <c r="O47" s="118">
        <f t="shared" si="10"/>
        <v>0</v>
      </c>
      <c r="P47" s="118">
        <f t="shared" si="10"/>
        <v>0</v>
      </c>
      <c r="Q47" s="118">
        <f>Q34+Q46</f>
        <v>0</v>
      </c>
    </row>
    <row r="48" spans="1:19" s="35" customFormat="1" ht="6.65" customHeight="1" thickTop="1" x14ac:dyDescent="0.35">
      <c r="H48" s="90"/>
      <c r="I48" s="90"/>
      <c r="J48" s="90"/>
      <c r="K48" s="90"/>
      <c r="L48" s="90"/>
      <c r="M48" s="90"/>
      <c r="N48" s="90"/>
      <c r="O48" s="90"/>
      <c r="P48" s="90"/>
      <c r="Q48" s="90"/>
    </row>
    <row r="49" spans="1:17" ht="25.5" customHeight="1" x14ac:dyDescent="0.35">
      <c r="A49" s="97"/>
      <c r="B49" s="95"/>
      <c r="C49" s="97"/>
      <c r="D49" s="97" t="s">
        <v>73</v>
      </c>
      <c r="E49" s="96"/>
      <c r="F49" s="93"/>
      <c r="G49" s="93"/>
      <c r="H49" s="246"/>
      <c r="I49" s="246"/>
      <c r="J49" s="246"/>
      <c r="K49" s="246"/>
      <c r="L49" s="246"/>
      <c r="M49" s="246"/>
      <c r="N49" s="246"/>
      <c r="O49" s="246"/>
      <c r="P49" s="246"/>
      <c r="Q49" s="247"/>
    </row>
    <row r="50" spans="1:17" ht="38.15" customHeight="1" x14ac:dyDescent="0.35">
      <c r="A50" s="35"/>
      <c r="B50" s="162" t="s">
        <v>53</v>
      </c>
      <c r="C50" s="159" t="s">
        <v>74</v>
      </c>
      <c r="D50" s="160" t="s">
        <v>55</v>
      </c>
      <c r="E50" s="161" t="s">
        <v>56</v>
      </c>
      <c r="F50" s="159"/>
      <c r="G50" s="159"/>
      <c r="H50" s="248">
        <v>0</v>
      </c>
      <c r="I50" s="248">
        <v>1</v>
      </c>
      <c r="J50" s="248">
        <v>2</v>
      </c>
      <c r="K50" s="248">
        <v>3</v>
      </c>
      <c r="L50" s="248">
        <v>4</v>
      </c>
      <c r="M50" s="248">
        <v>5</v>
      </c>
      <c r="N50" s="248">
        <v>6</v>
      </c>
      <c r="O50" s="248">
        <v>7</v>
      </c>
      <c r="P50" s="248">
        <v>8</v>
      </c>
      <c r="Q50" s="249" t="s">
        <v>42</v>
      </c>
    </row>
    <row r="51" spans="1:17" s="35" customFormat="1" ht="19.25" customHeight="1" outlineLevel="1" x14ac:dyDescent="0.35">
      <c r="A51" s="363" t="s">
        <v>75</v>
      </c>
      <c r="B51" s="65"/>
      <c r="C51" s="221" t="s">
        <v>75</v>
      </c>
      <c r="D51" s="288"/>
      <c r="E51" s="172"/>
      <c r="F51" s="289"/>
      <c r="G51" s="289"/>
      <c r="H51" s="86"/>
      <c r="I51" s="86"/>
      <c r="J51" s="86"/>
      <c r="K51" s="86"/>
      <c r="L51" s="86"/>
      <c r="M51" s="86"/>
      <c r="N51" s="86"/>
      <c r="O51" s="86"/>
      <c r="P51" s="86"/>
      <c r="Q51" s="92">
        <f>SUM(H51:P51)</f>
        <v>0</v>
      </c>
    </row>
    <row r="52" spans="1:17" s="35" customFormat="1" ht="19.25" customHeight="1" outlineLevel="1" x14ac:dyDescent="0.35">
      <c r="A52" s="364"/>
      <c r="B52" s="65"/>
      <c r="C52" s="221" t="s">
        <v>75</v>
      </c>
      <c r="D52" s="288"/>
      <c r="E52" s="263"/>
      <c r="F52" s="289"/>
      <c r="G52" s="289"/>
      <c r="H52" s="86"/>
      <c r="I52" s="86"/>
      <c r="J52" s="86"/>
      <c r="K52" s="86"/>
      <c r="L52" s="86"/>
      <c r="M52" s="86"/>
      <c r="N52" s="86"/>
      <c r="O52" s="86"/>
      <c r="P52" s="86"/>
      <c r="Q52" s="92">
        <f t="shared" ref="Q52:Q58" si="11">SUM(H52:P52)</f>
        <v>0</v>
      </c>
    </row>
    <row r="53" spans="1:17" s="35" customFormat="1" ht="19.25" customHeight="1" outlineLevel="1" x14ac:dyDescent="0.35">
      <c r="A53" s="364"/>
      <c r="B53" s="65"/>
      <c r="C53" s="221" t="s">
        <v>75</v>
      </c>
      <c r="D53" s="288"/>
      <c r="E53" s="172"/>
      <c r="F53" s="289"/>
      <c r="G53" s="289"/>
      <c r="H53" s="86"/>
      <c r="I53" s="86"/>
      <c r="J53" s="86"/>
      <c r="K53" s="86"/>
      <c r="L53" s="86"/>
      <c r="M53" s="86"/>
      <c r="N53" s="86"/>
      <c r="O53" s="86"/>
      <c r="P53" s="86"/>
      <c r="Q53" s="92">
        <f t="shared" si="11"/>
        <v>0</v>
      </c>
    </row>
    <row r="54" spans="1:17" s="35" customFormat="1" ht="19.25" customHeight="1" outlineLevel="1" x14ac:dyDescent="0.35">
      <c r="A54" s="364"/>
      <c r="B54" s="65"/>
      <c r="C54" s="221" t="s">
        <v>75</v>
      </c>
      <c r="D54" s="288"/>
      <c r="E54" s="172"/>
      <c r="F54" s="289"/>
      <c r="G54" s="289"/>
      <c r="H54" s="86"/>
      <c r="I54" s="86"/>
      <c r="J54" s="86"/>
      <c r="K54" s="86"/>
      <c r="L54" s="86"/>
      <c r="M54" s="86"/>
      <c r="N54" s="86"/>
      <c r="O54" s="86"/>
      <c r="P54" s="86"/>
      <c r="Q54" s="92">
        <f t="shared" si="11"/>
        <v>0</v>
      </c>
    </row>
    <row r="55" spans="1:17" s="35" customFormat="1" ht="19.25" customHeight="1" outlineLevel="1" x14ac:dyDescent="0.35">
      <c r="A55" s="364"/>
      <c r="B55" s="65"/>
      <c r="C55" s="221" t="s">
        <v>75</v>
      </c>
      <c r="D55" s="288"/>
      <c r="E55" s="172"/>
      <c r="F55" s="289"/>
      <c r="G55" s="289"/>
      <c r="H55" s="86"/>
      <c r="I55" s="86"/>
      <c r="J55" s="86"/>
      <c r="K55" s="86"/>
      <c r="L55" s="86"/>
      <c r="M55" s="86"/>
      <c r="N55" s="86"/>
      <c r="O55" s="86"/>
      <c r="P55" s="86"/>
      <c r="Q55" s="92">
        <f t="shared" si="11"/>
        <v>0</v>
      </c>
    </row>
    <row r="56" spans="1:17" s="35" customFormat="1" ht="19.25" customHeight="1" outlineLevel="1" x14ac:dyDescent="0.35">
      <c r="A56" s="364"/>
      <c r="B56" s="65"/>
      <c r="C56" s="221" t="s">
        <v>75</v>
      </c>
      <c r="D56" s="172"/>
      <c r="E56" s="172"/>
      <c r="F56" s="289"/>
      <c r="G56" s="289"/>
      <c r="H56" s="86"/>
      <c r="I56" s="86"/>
      <c r="J56" s="86"/>
      <c r="K56" s="86"/>
      <c r="L56" s="86"/>
      <c r="M56" s="86"/>
      <c r="N56" s="86"/>
      <c r="O56" s="86"/>
      <c r="P56" s="86"/>
      <c r="Q56" s="92">
        <f t="shared" si="11"/>
        <v>0</v>
      </c>
    </row>
    <row r="57" spans="1:17" s="35" customFormat="1" ht="19.25" customHeight="1" outlineLevel="1" x14ac:dyDescent="0.35">
      <c r="A57" s="364"/>
      <c r="B57" s="65"/>
      <c r="C57" s="221" t="s">
        <v>75</v>
      </c>
      <c r="D57" s="172"/>
      <c r="E57" s="172"/>
      <c r="F57" s="289"/>
      <c r="G57" s="289"/>
      <c r="H57" s="86"/>
      <c r="I57" s="86"/>
      <c r="J57" s="86"/>
      <c r="K57" s="86"/>
      <c r="L57" s="86"/>
      <c r="M57" s="86"/>
      <c r="N57" s="86"/>
      <c r="O57" s="86"/>
      <c r="P57" s="90"/>
      <c r="Q57" s="92">
        <f t="shared" si="11"/>
        <v>0</v>
      </c>
    </row>
    <row r="58" spans="1:17" s="35" customFormat="1" ht="19.25" customHeight="1" outlineLevel="1" thickBot="1" x14ac:dyDescent="0.4">
      <c r="A58" s="364"/>
      <c r="B58" s="65"/>
      <c r="C58" s="221" t="s">
        <v>75</v>
      </c>
      <c r="D58" s="290"/>
      <c r="E58" s="290"/>
      <c r="F58" s="291"/>
      <c r="G58" s="291"/>
      <c r="H58" s="86"/>
      <c r="I58" s="86"/>
      <c r="J58" s="86"/>
      <c r="K58" s="86"/>
      <c r="L58" s="86"/>
      <c r="M58" s="86"/>
      <c r="N58" s="86"/>
      <c r="O58" s="86"/>
      <c r="P58" s="86"/>
      <c r="Q58" s="92">
        <f t="shared" si="11"/>
        <v>0</v>
      </c>
    </row>
    <row r="59" spans="1:17" s="35" customFormat="1" ht="19.25" customHeight="1" outlineLevel="1" thickTop="1" thickBot="1" x14ac:dyDescent="0.4">
      <c r="A59" s="364"/>
      <c r="B59" s="65"/>
      <c r="C59" s="212"/>
      <c r="D59" s="212" t="s">
        <v>76</v>
      </c>
      <c r="E59" s="212"/>
      <c r="F59" s="275"/>
      <c r="G59" s="275"/>
      <c r="H59" s="213">
        <f>SUM(H51:H58)</f>
        <v>0</v>
      </c>
      <c r="I59" s="213">
        <f t="shared" ref="I59:O59" si="12">SUM(I51:I58)</f>
        <v>0</v>
      </c>
      <c r="J59" s="213">
        <f t="shared" si="12"/>
        <v>0</v>
      </c>
      <c r="K59" s="213">
        <f t="shared" si="12"/>
        <v>0</v>
      </c>
      <c r="L59" s="213">
        <f t="shared" si="12"/>
        <v>0</v>
      </c>
      <c r="M59" s="213">
        <f t="shared" si="12"/>
        <v>0</v>
      </c>
      <c r="N59" s="213">
        <f t="shared" si="12"/>
        <v>0</v>
      </c>
      <c r="O59" s="213">
        <f t="shared" si="12"/>
        <v>0</v>
      </c>
      <c r="P59" s="213">
        <f>SUM(P51:P58)</f>
        <v>0</v>
      </c>
      <c r="Q59" s="213">
        <f>SUM(H59:P59)</f>
        <v>0</v>
      </c>
    </row>
    <row r="60" spans="1:17" s="35" customFormat="1" ht="19.25" customHeight="1" outlineLevel="1" thickTop="1" x14ac:dyDescent="0.35">
      <c r="A60" s="364"/>
      <c r="B60" s="65"/>
      <c r="C60" s="221" t="s">
        <v>75</v>
      </c>
      <c r="D60" s="218" t="s">
        <v>77</v>
      </c>
      <c r="E60" s="172"/>
      <c r="F60" s="274"/>
      <c r="G60" s="274"/>
      <c r="H60" s="86"/>
      <c r="I60" s="86"/>
      <c r="J60" s="86"/>
      <c r="K60" s="86"/>
      <c r="L60" s="86"/>
      <c r="M60" s="86"/>
      <c r="N60" s="86"/>
      <c r="O60" s="86"/>
      <c r="P60" s="86"/>
      <c r="Q60" s="92">
        <f>SUM(H60:P60)</f>
        <v>0</v>
      </c>
    </row>
    <row r="61" spans="1:17" s="35" customFormat="1" ht="19.25" customHeight="1" outlineLevel="1" x14ac:dyDescent="0.35">
      <c r="A61" s="364"/>
      <c r="B61" s="65"/>
      <c r="C61" s="221" t="s">
        <v>75</v>
      </c>
      <c r="D61" s="218" t="s">
        <v>77</v>
      </c>
      <c r="E61" s="172"/>
      <c r="F61" s="274"/>
      <c r="G61" s="274"/>
      <c r="H61" s="86"/>
      <c r="I61" s="86"/>
      <c r="J61" s="86"/>
      <c r="K61" s="86"/>
      <c r="L61" s="86"/>
      <c r="M61" s="86"/>
      <c r="N61" s="86"/>
      <c r="O61" s="86"/>
      <c r="P61" s="86"/>
      <c r="Q61" s="92">
        <f t="shared" ref="Q61:Q62" si="13">SUM(H61:P61)</f>
        <v>0</v>
      </c>
    </row>
    <row r="62" spans="1:17" s="35" customFormat="1" ht="19.25" customHeight="1" outlineLevel="1" thickBot="1" x14ac:dyDescent="0.4">
      <c r="A62" s="364"/>
      <c r="B62" s="65"/>
      <c r="C62" s="221" t="s">
        <v>75</v>
      </c>
      <c r="D62" s="218" t="s">
        <v>77</v>
      </c>
      <c r="E62" s="103"/>
      <c r="F62" s="274"/>
      <c r="G62" s="274"/>
      <c r="H62" s="86"/>
      <c r="I62" s="86"/>
      <c r="J62" s="86"/>
      <c r="K62" s="86"/>
      <c r="L62" s="86"/>
      <c r="M62" s="86"/>
      <c r="N62" s="86"/>
      <c r="O62" s="86"/>
      <c r="P62" s="86"/>
      <c r="Q62" s="92">
        <f t="shared" si="13"/>
        <v>0</v>
      </c>
    </row>
    <row r="63" spans="1:17" s="35" customFormat="1" ht="32.15" customHeight="1" thickTop="1" thickBot="1" x14ac:dyDescent="0.4">
      <c r="A63" s="365"/>
      <c r="B63" s="65"/>
      <c r="C63" s="106"/>
      <c r="D63" s="140" t="s">
        <v>47</v>
      </c>
      <c r="E63" s="106"/>
      <c r="F63" s="106"/>
      <c r="G63" s="106"/>
      <c r="H63" s="107">
        <f>SUM(H59:H62)</f>
        <v>0</v>
      </c>
      <c r="I63" s="107">
        <f t="shared" ref="I63:P63" si="14">SUM(I59:I62)</f>
        <v>0</v>
      </c>
      <c r="J63" s="107">
        <f t="shared" si="14"/>
        <v>0</v>
      </c>
      <c r="K63" s="107">
        <f t="shared" si="14"/>
        <v>0</v>
      </c>
      <c r="L63" s="107">
        <f t="shared" si="14"/>
        <v>0</v>
      </c>
      <c r="M63" s="107">
        <f t="shared" si="14"/>
        <v>0</v>
      </c>
      <c r="N63" s="107">
        <f t="shared" si="14"/>
        <v>0</v>
      </c>
      <c r="O63" s="107">
        <f t="shared" si="14"/>
        <v>0</v>
      </c>
      <c r="P63" s="107">
        <f t="shared" si="14"/>
        <v>0</v>
      </c>
      <c r="Q63" s="107">
        <f>SUM(Q59:Q62)</f>
        <v>0</v>
      </c>
    </row>
    <row r="64" spans="1:17" s="35" customFormat="1" ht="18" customHeight="1" outlineLevel="1" thickTop="1" thickBot="1" x14ac:dyDescent="0.4">
      <c r="A64" s="366" t="s">
        <v>78</v>
      </c>
      <c r="B64" s="65"/>
      <c r="C64" s="173" t="s">
        <v>78</v>
      </c>
      <c r="D64" s="173"/>
      <c r="E64" s="101"/>
      <c r="F64" s="276"/>
      <c r="G64" s="276"/>
      <c r="H64" s="86"/>
      <c r="I64" s="86"/>
      <c r="J64" s="86"/>
      <c r="K64" s="86"/>
      <c r="L64" s="86"/>
      <c r="M64" s="86"/>
      <c r="N64" s="86"/>
      <c r="O64" s="86"/>
      <c r="P64" s="86"/>
      <c r="Q64" s="92">
        <f>SUM(H64:P64)</f>
        <v>0</v>
      </c>
    </row>
    <row r="65" spans="1:17" s="35" customFormat="1" ht="18" customHeight="1" outlineLevel="1" thickTop="1" thickBot="1" x14ac:dyDescent="0.4">
      <c r="A65" s="367"/>
      <c r="B65" s="65"/>
      <c r="C65" s="173" t="s">
        <v>78</v>
      </c>
      <c r="D65" s="174"/>
      <c r="E65" s="101"/>
      <c r="F65" s="277"/>
      <c r="G65" s="277"/>
      <c r="H65" s="86"/>
      <c r="I65" s="86"/>
      <c r="J65" s="86"/>
      <c r="K65" s="86"/>
      <c r="L65" s="86"/>
      <c r="M65" s="86"/>
      <c r="N65" s="86"/>
      <c r="O65" s="86"/>
      <c r="P65" s="86"/>
      <c r="Q65" s="92">
        <f t="shared" ref="Q65:Q76" si="15">SUM(H65:P65)</f>
        <v>0</v>
      </c>
    </row>
    <row r="66" spans="1:17" s="35" customFormat="1" ht="18" customHeight="1" outlineLevel="1" thickTop="1" thickBot="1" x14ac:dyDescent="0.4">
      <c r="A66" s="367"/>
      <c r="B66" s="65"/>
      <c r="C66" s="173" t="s">
        <v>78</v>
      </c>
      <c r="D66" s="174"/>
      <c r="E66" s="101"/>
      <c r="F66" s="277"/>
      <c r="G66" s="277"/>
      <c r="H66" s="86"/>
      <c r="I66" s="86"/>
      <c r="J66" s="86"/>
      <c r="K66" s="86"/>
      <c r="L66" s="86"/>
      <c r="M66" s="86"/>
      <c r="N66" s="86"/>
      <c r="O66" s="86"/>
      <c r="P66" s="86"/>
      <c r="Q66" s="92">
        <f t="shared" si="15"/>
        <v>0</v>
      </c>
    </row>
    <row r="67" spans="1:17" s="35" customFormat="1" ht="18" customHeight="1" outlineLevel="1" thickTop="1" thickBot="1" x14ac:dyDescent="0.4">
      <c r="A67" s="367"/>
      <c r="B67" s="65"/>
      <c r="C67" s="173" t="s">
        <v>78</v>
      </c>
      <c r="D67" s="174"/>
      <c r="E67" s="101"/>
      <c r="F67" s="277"/>
      <c r="G67" s="277"/>
      <c r="H67" s="86"/>
      <c r="I67" s="86"/>
      <c r="J67" s="86"/>
      <c r="K67" s="86"/>
      <c r="L67" s="86"/>
      <c r="M67" s="86"/>
      <c r="N67" s="86"/>
      <c r="O67" s="86"/>
      <c r="P67" s="86"/>
      <c r="Q67" s="92">
        <f t="shared" si="15"/>
        <v>0</v>
      </c>
    </row>
    <row r="68" spans="1:17" s="35" customFormat="1" ht="18" customHeight="1" outlineLevel="1" thickTop="1" thickBot="1" x14ac:dyDescent="0.4">
      <c r="A68" s="367"/>
      <c r="B68" s="65"/>
      <c r="C68" s="173" t="s">
        <v>78</v>
      </c>
      <c r="D68" s="174"/>
      <c r="E68" s="101"/>
      <c r="F68" s="277"/>
      <c r="G68" s="277"/>
      <c r="H68" s="86"/>
      <c r="I68" s="86"/>
      <c r="J68" s="86"/>
      <c r="K68" s="86"/>
      <c r="L68" s="86"/>
      <c r="M68" s="86"/>
      <c r="N68" s="86"/>
      <c r="O68" s="86"/>
      <c r="P68" s="86"/>
      <c r="Q68" s="92">
        <f t="shared" si="15"/>
        <v>0</v>
      </c>
    </row>
    <row r="69" spans="1:17" s="35" customFormat="1" ht="18" customHeight="1" outlineLevel="1" thickTop="1" thickBot="1" x14ac:dyDescent="0.4">
      <c r="A69" s="367"/>
      <c r="B69" s="65"/>
      <c r="C69" s="173" t="s">
        <v>78</v>
      </c>
      <c r="D69" s="174"/>
      <c r="E69" s="101"/>
      <c r="F69" s="277"/>
      <c r="G69" s="277"/>
      <c r="H69" s="86"/>
      <c r="I69" s="86"/>
      <c r="J69" s="86"/>
      <c r="K69" s="86"/>
      <c r="L69" s="86"/>
      <c r="M69" s="86"/>
      <c r="N69" s="86"/>
      <c r="O69" s="86"/>
      <c r="P69" s="86"/>
      <c r="Q69" s="92">
        <f t="shared" si="15"/>
        <v>0</v>
      </c>
    </row>
    <row r="70" spans="1:17" s="35" customFormat="1" ht="18" customHeight="1" outlineLevel="1" thickTop="1" thickBot="1" x14ac:dyDescent="0.4">
      <c r="A70" s="367"/>
      <c r="B70" s="65"/>
      <c r="C70" s="173" t="s">
        <v>78</v>
      </c>
      <c r="D70" s="174"/>
      <c r="E70" s="101"/>
      <c r="F70" s="277"/>
      <c r="G70" s="277"/>
      <c r="H70" s="86"/>
      <c r="I70" s="86"/>
      <c r="J70" s="86"/>
      <c r="K70" s="86"/>
      <c r="L70" s="86"/>
      <c r="M70" s="86"/>
      <c r="N70" s="86"/>
      <c r="O70" s="86"/>
      <c r="P70" s="86"/>
      <c r="Q70" s="92">
        <f t="shared" si="15"/>
        <v>0</v>
      </c>
    </row>
    <row r="71" spans="1:17" s="35" customFormat="1" ht="18" customHeight="1" outlineLevel="1" thickTop="1" thickBot="1" x14ac:dyDescent="0.4">
      <c r="A71" s="367"/>
      <c r="B71" s="65"/>
      <c r="C71" s="173" t="s">
        <v>78</v>
      </c>
      <c r="D71" s="174"/>
      <c r="E71" s="101"/>
      <c r="F71" s="277"/>
      <c r="G71" s="277"/>
      <c r="H71" s="86"/>
      <c r="I71" s="86"/>
      <c r="J71" s="86"/>
      <c r="K71" s="86"/>
      <c r="L71" s="86"/>
      <c r="M71" s="86"/>
      <c r="N71" s="86"/>
      <c r="O71" s="86"/>
      <c r="P71" s="86"/>
      <c r="Q71" s="92">
        <f t="shared" si="15"/>
        <v>0</v>
      </c>
    </row>
    <row r="72" spans="1:17" s="35" customFormat="1" ht="18" customHeight="1" outlineLevel="1" thickTop="1" thickBot="1" x14ac:dyDescent="0.4">
      <c r="A72" s="367"/>
      <c r="B72" s="65"/>
      <c r="C72" s="173" t="s">
        <v>78</v>
      </c>
      <c r="D72" s="141"/>
      <c r="E72" s="101"/>
      <c r="F72" s="278"/>
      <c r="G72" s="278"/>
      <c r="H72" s="86"/>
      <c r="I72" s="86"/>
      <c r="J72" s="86"/>
      <c r="K72" s="86"/>
      <c r="L72" s="86"/>
      <c r="M72" s="86"/>
      <c r="N72" s="86"/>
      <c r="O72" s="86"/>
      <c r="P72" s="86"/>
      <c r="Q72" s="92">
        <f t="shared" si="15"/>
        <v>0</v>
      </c>
    </row>
    <row r="73" spans="1:17" s="35" customFormat="1" ht="20.149999999999999" customHeight="1" outlineLevel="1" thickTop="1" thickBot="1" x14ac:dyDescent="0.4">
      <c r="A73" s="367"/>
      <c r="B73" s="65"/>
      <c r="C73" s="173" t="s">
        <v>78</v>
      </c>
      <c r="D73" s="141"/>
      <c r="E73" s="141"/>
      <c r="F73" s="278"/>
      <c r="G73" s="278"/>
      <c r="H73" s="86"/>
      <c r="I73" s="86"/>
      <c r="J73" s="86"/>
      <c r="K73" s="86"/>
      <c r="L73" s="86"/>
      <c r="M73" s="86"/>
      <c r="N73" s="86"/>
      <c r="O73" s="86"/>
      <c r="P73" s="86"/>
      <c r="Q73" s="92">
        <f t="shared" si="15"/>
        <v>0</v>
      </c>
    </row>
    <row r="74" spans="1:17" s="35" customFormat="1" ht="20.149999999999999" customHeight="1" outlineLevel="1" thickTop="1" thickBot="1" x14ac:dyDescent="0.4">
      <c r="A74" s="367"/>
      <c r="B74" s="65"/>
      <c r="C74" s="173" t="s">
        <v>78</v>
      </c>
      <c r="D74" s="141"/>
      <c r="E74" s="175"/>
      <c r="F74" s="278"/>
      <c r="G74" s="278"/>
      <c r="H74" s="86"/>
      <c r="I74" s="86"/>
      <c r="J74" s="86"/>
      <c r="K74" s="86"/>
      <c r="L74" s="86"/>
      <c r="M74" s="86"/>
      <c r="N74" s="86"/>
      <c r="O74" s="86"/>
      <c r="P74" s="86"/>
      <c r="Q74" s="92">
        <f t="shared" si="15"/>
        <v>0</v>
      </c>
    </row>
    <row r="75" spans="1:17" s="35" customFormat="1" ht="18" customHeight="1" outlineLevel="1" thickTop="1" thickBot="1" x14ac:dyDescent="0.4">
      <c r="A75" s="367"/>
      <c r="B75" s="65"/>
      <c r="C75" s="173" t="s">
        <v>78</v>
      </c>
      <c r="D75" s="142"/>
      <c r="E75" s="101"/>
      <c r="F75" s="278"/>
      <c r="G75" s="278"/>
      <c r="H75" s="86"/>
      <c r="I75" s="86"/>
      <c r="J75" s="86"/>
      <c r="K75" s="86"/>
      <c r="L75" s="86"/>
      <c r="M75" s="86"/>
      <c r="N75" s="86"/>
      <c r="O75" s="86"/>
      <c r="P75" s="86"/>
      <c r="Q75" s="92">
        <f t="shared" si="15"/>
        <v>0</v>
      </c>
    </row>
    <row r="76" spans="1:17" s="35" customFormat="1" ht="18" customHeight="1" outlineLevel="1" thickTop="1" thickBot="1" x14ac:dyDescent="0.4">
      <c r="A76" s="367"/>
      <c r="B76" s="65"/>
      <c r="C76" s="173" t="s">
        <v>78</v>
      </c>
      <c r="D76" s="143"/>
      <c r="E76" s="102"/>
      <c r="F76" s="279"/>
      <c r="G76" s="279"/>
      <c r="H76" s="86"/>
      <c r="I76" s="86"/>
      <c r="J76" s="86"/>
      <c r="K76" s="86"/>
      <c r="L76" s="86"/>
      <c r="M76" s="86"/>
      <c r="N76" s="86"/>
      <c r="O76" s="86"/>
      <c r="P76" s="86"/>
      <c r="Q76" s="92">
        <f t="shared" si="15"/>
        <v>0</v>
      </c>
    </row>
    <row r="77" spans="1:17" s="35" customFormat="1" ht="18" customHeight="1" outlineLevel="1" thickTop="1" thickBot="1" x14ac:dyDescent="0.4">
      <c r="A77" s="367"/>
      <c r="B77" s="65"/>
      <c r="C77" s="214"/>
      <c r="D77" s="215" t="s">
        <v>79</v>
      </c>
      <c r="E77" s="214"/>
      <c r="F77" s="280"/>
      <c r="G77" s="280"/>
      <c r="H77" s="216">
        <f>SUM(H64:H76)</f>
        <v>0</v>
      </c>
      <c r="I77" s="216">
        <f>SUM(I64:I76)</f>
        <v>0</v>
      </c>
      <c r="J77" s="216">
        <f t="shared" ref="J77:N77" si="16">SUM(J64:J76)</f>
        <v>0</v>
      </c>
      <c r="K77" s="216">
        <f t="shared" si="16"/>
        <v>0</v>
      </c>
      <c r="L77" s="216">
        <f t="shared" si="16"/>
        <v>0</v>
      </c>
      <c r="M77" s="216">
        <f t="shared" si="16"/>
        <v>0</v>
      </c>
      <c r="N77" s="216">
        <f t="shared" si="16"/>
        <v>0</v>
      </c>
      <c r="O77" s="216">
        <f>SUM(O64:O76)</f>
        <v>0</v>
      </c>
      <c r="P77" s="216">
        <f t="shared" ref="P77" si="17">SUM(P64:P76)</f>
        <v>0</v>
      </c>
      <c r="Q77" s="216">
        <f t="shared" ref="Q77" si="18">SUM(H77:P77)</f>
        <v>0</v>
      </c>
    </row>
    <row r="78" spans="1:17" s="35" customFormat="1" ht="30.65" customHeight="1" outlineLevel="1" thickTop="1" x14ac:dyDescent="0.35">
      <c r="A78" s="367"/>
      <c r="B78" s="65"/>
      <c r="C78" s="174" t="s">
        <v>78</v>
      </c>
      <c r="D78" s="219" t="s">
        <v>80</v>
      </c>
      <c r="E78" s="101"/>
      <c r="F78" s="278"/>
      <c r="G78" s="278"/>
      <c r="H78" s="86"/>
      <c r="I78" s="86"/>
      <c r="J78" s="86"/>
      <c r="K78" s="86"/>
      <c r="L78" s="86"/>
      <c r="M78" s="86"/>
      <c r="N78" s="86"/>
      <c r="O78" s="86"/>
      <c r="P78" s="86"/>
      <c r="Q78" s="92">
        <f>SUM(H78:P78)</f>
        <v>0</v>
      </c>
    </row>
    <row r="79" spans="1:17" s="35" customFormat="1" ht="32.15" customHeight="1" outlineLevel="1" thickBot="1" x14ac:dyDescent="0.4">
      <c r="A79" s="367"/>
      <c r="B79" s="65"/>
      <c r="C79" s="174" t="s">
        <v>78</v>
      </c>
      <c r="D79" s="219" t="s">
        <v>80</v>
      </c>
      <c r="E79" s="211"/>
      <c r="F79" s="281"/>
      <c r="G79" s="281"/>
      <c r="H79" s="86"/>
      <c r="I79" s="86"/>
      <c r="J79" s="86"/>
      <c r="K79" s="86"/>
      <c r="L79" s="86"/>
      <c r="M79" s="86"/>
      <c r="N79" s="86"/>
      <c r="O79" s="86"/>
      <c r="P79" s="86"/>
      <c r="Q79" s="92">
        <f>SUM(H79:P79)</f>
        <v>0</v>
      </c>
    </row>
    <row r="80" spans="1:17" s="105" customFormat="1" ht="34.25" customHeight="1" thickTop="1" thickBot="1" x14ac:dyDescent="0.4">
      <c r="A80" s="70"/>
      <c r="B80" s="104"/>
      <c r="C80" s="121"/>
      <c r="D80" s="144" t="s">
        <v>48</v>
      </c>
      <c r="E80" s="121"/>
      <c r="F80" s="121"/>
      <c r="G80" s="121"/>
      <c r="H80" s="122">
        <f>SUM(H77:H79)</f>
        <v>0</v>
      </c>
      <c r="I80" s="122">
        <f>SUM(I77:I79)</f>
        <v>0</v>
      </c>
      <c r="J80" s="122">
        <f t="shared" ref="J80:Q80" si="19">SUM(J77:J79)</f>
        <v>0</v>
      </c>
      <c r="K80" s="122">
        <f t="shared" si="19"/>
        <v>0</v>
      </c>
      <c r="L80" s="122">
        <f t="shared" si="19"/>
        <v>0</v>
      </c>
      <c r="M80" s="122">
        <f t="shared" si="19"/>
        <v>0</v>
      </c>
      <c r="N80" s="122">
        <f t="shared" si="19"/>
        <v>0</v>
      </c>
      <c r="O80" s="122">
        <f t="shared" si="19"/>
        <v>0</v>
      </c>
      <c r="P80" s="122">
        <f t="shared" si="19"/>
        <v>0</v>
      </c>
      <c r="Q80" s="122">
        <f t="shared" si="19"/>
        <v>0</v>
      </c>
    </row>
    <row r="81" spans="2:19" s="70" customFormat="1" ht="28.5" customHeight="1" thickTop="1" thickBot="1" x14ac:dyDescent="0.4">
      <c r="B81" s="119"/>
      <c r="C81" s="119"/>
      <c r="D81" s="145" t="s">
        <v>49</v>
      </c>
      <c r="E81" s="119"/>
      <c r="F81" s="119"/>
      <c r="G81" s="119"/>
      <c r="H81" s="120">
        <f>H80+H63</f>
        <v>0</v>
      </c>
      <c r="I81" s="120">
        <f>I80+I63</f>
        <v>0</v>
      </c>
      <c r="J81" s="120">
        <f>J80+J63</f>
        <v>0</v>
      </c>
      <c r="K81" s="120">
        <f t="shared" ref="K81:P81" si="20">K80+K63</f>
        <v>0</v>
      </c>
      <c r="L81" s="120">
        <f>L80+L63</f>
        <v>0</v>
      </c>
      <c r="M81" s="120">
        <f t="shared" si="20"/>
        <v>0</v>
      </c>
      <c r="N81" s="120">
        <f t="shared" si="20"/>
        <v>0</v>
      </c>
      <c r="O81" s="120">
        <f t="shared" si="20"/>
        <v>0</v>
      </c>
      <c r="P81" s="120">
        <f t="shared" si="20"/>
        <v>0</v>
      </c>
      <c r="Q81" s="120">
        <f>SUM(H81:P81)</f>
        <v>0</v>
      </c>
    </row>
    <row r="82" spans="2:19" s="35" customFormat="1" ht="16.5" customHeight="1" thickTop="1" thickBot="1" x14ac:dyDescent="0.4">
      <c r="B82" s="66"/>
      <c r="C82" s="66"/>
      <c r="D82" s="60"/>
      <c r="E82" s="60"/>
      <c r="F82" s="60"/>
      <c r="G82" s="60"/>
      <c r="H82" s="69"/>
      <c r="I82" s="69"/>
      <c r="J82" s="69"/>
      <c r="K82" s="69"/>
      <c r="L82" s="69"/>
      <c r="M82" s="69"/>
      <c r="N82" s="69"/>
      <c r="O82" s="69"/>
      <c r="P82" s="69"/>
      <c r="Q82" s="69"/>
    </row>
    <row r="83" spans="2:19" s="35" customFormat="1" ht="38.15" customHeight="1" thickTop="1" thickBot="1" x14ac:dyDescent="0.4">
      <c r="B83" s="66"/>
      <c r="C83" s="66"/>
      <c r="D83" s="146" t="s">
        <v>50</v>
      </c>
      <c r="E83" s="84"/>
      <c r="F83" s="84"/>
      <c r="G83" s="84"/>
      <c r="H83" s="83">
        <f>H81+H47</f>
        <v>0</v>
      </c>
      <c r="I83" s="83">
        <f>I81+I47</f>
        <v>0</v>
      </c>
      <c r="J83" s="83">
        <f t="shared" ref="J83:P83" si="21">J81+J47</f>
        <v>0</v>
      </c>
      <c r="K83" s="83">
        <f t="shared" si="21"/>
        <v>0</v>
      </c>
      <c r="L83" s="83">
        <f t="shared" si="21"/>
        <v>0</v>
      </c>
      <c r="M83" s="83">
        <f t="shared" si="21"/>
        <v>0</v>
      </c>
      <c r="N83" s="83">
        <f t="shared" si="21"/>
        <v>0</v>
      </c>
      <c r="O83" s="83">
        <f t="shared" si="21"/>
        <v>0</v>
      </c>
      <c r="P83" s="83">
        <f t="shared" si="21"/>
        <v>0</v>
      </c>
      <c r="Q83" s="83">
        <f>Q81+Q47</f>
        <v>0</v>
      </c>
    </row>
    <row r="84" spans="2:19" s="35" customFormat="1" ht="7.5" customHeight="1" thickTop="1" thickBot="1" x14ac:dyDescent="0.4">
      <c r="B84" s="56"/>
      <c r="C84" s="56"/>
      <c r="D84" s="147"/>
      <c r="H84" s="88"/>
      <c r="I84" s="88"/>
      <c r="J84" s="88"/>
      <c r="K84" s="88"/>
      <c r="L84" s="88"/>
      <c r="M84" s="88"/>
      <c r="N84" s="88"/>
      <c r="O84" s="88"/>
      <c r="P84" s="88"/>
      <c r="Q84" s="88"/>
    </row>
    <row r="85" spans="2:19" s="35" customFormat="1" ht="27.65" customHeight="1" thickTop="1" thickBot="1" x14ac:dyDescent="0.4">
      <c r="B85" s="66"/>
      <c r="C85" s="66"/>
      <c r="D85" s="146" t="s">
        <v>81</v>
      </c>
      <c r="E85" s="84"/>
      <c r="F85" s="84"/>
      <c r="G85" s="84"/>
      <c r="H85" s="83">
        <f>SUM($H$83:H83)</f>
        <v>0</v>
      </c>
      <c r="I85" s="83">
        <f>SUM($H$83:I83)</f>
        <v>0</v>
      </c>
      <c r="J85" s="83">
        <f>SUM($H$83:J83)</f>
        <v>0</v>
      </c>
      <c r="K85" s="83">
        <f>SUM($H$83:K83)</f>
        <v>0</v>
      </c>
      <c r="L85" s="83">
        <f>SUM($H$83:L83)</f>
        <v>0</v>
      </c>
      <c r="M85" s="83">
        <f>SUM($H$83:M83)</f>
        <v>0</v>
      </c>
      <c r="N85" s="83">
        <f>SUM($H$83:N83)</f>
        <v>0</v>
      </c>
      <c r="O85" s="83">
        <f>SUM($H$83:O83)</f>
        <v>0</v>
      </c>
      <c r="P85" s="83">
        <f>SUM($H$83:P83)</f>
        <v>0</v>
      </c>
    </row>
    <row r="86" spans="2:19" s="35" customFormat="1" ht="7.5" customHeight="1" thickTop="1" thickBot="1" x14ac:dyDescent="0.4">
      <c r="B86" s="56"/>
      <c r="C86" s="56"/>
      <c r="H86" s="89"/>
      <c r="I86" s="89"/>
      <c r="J86" s="89"/>
      <c r="K86" s="89"/>
      <c r="L86" s="89"/>
      <c r="M86" s="89"/>
      <c r="N86" s="89"/>
      <c r="O86" s="89"/>
      <c r="P86" s="89"/>
      <c r="Q86" s="90"/>
    </row>
    <row r="87" spans="2:19" s="71" customFormat="1" ht="28.25" customHeight="1" thickTop="1" thickBot="1" x14ac:dyDescent="0.55000000000000004">
      <c r="B87" s="72"/>
      <c r="C87" s="72"/>
      <c r="H87" s="380" t="s">
        <v>82</v>
      </c>
      <c r="I87" s="380"/>
      <c r="J87" s="380"/>
      <c r="K87" s="380"/>
      <c r="L87" s="384">
        <f>IF(H85&lt;=0,H2,(IF(I85&lt;=0,I2,IF(J85&lt;=0,J2,IF(K85&lt;=0,K2,(IF(L85&lt;=0,L2,"More than five")))))))</f>
        <v>1</v>
      </c>
      <c r="M87" s="384"/>
      <c r="N87" s="73"/>
      <c r="O87" s="73"/>
      <c r="P87" s="73"/>
      <c r="Q87" s="74"/>
    </row>
    <row r="88" spans="2:19" s="71" customFormat="1" ht="11.15" customHeight="1" thickTop="1" thickBot="1" x14ac:dyDescent="0.55000000000000004">
      <c r="B88" s="72"/>
      <c r="C88" s="72"/>
      <c r="H88" s="98"/>
      <c r="I88" s="331"/>
      <c r="J88" s="331"/>
      <c r="K88" s="331"/>
      <c r="L88" s="332"/>
      <c r="M88" s="332"/>
      <c r="N88" s="73"/>
      <c r="O88" s="73"/>
      <c r="P88" s="73"/>
      <c r="Q88" s="74"/>
    </row>
    <row r="89" spans="2:19" s="35" customFormat="1" ht="27.65" customHeight="1" thickTop="1" thickBot="1" x14ac:dyDescent="0.4">
      <c r="B89" s="56"/>
      <c r="C89" s="56"/>
      <c r="D89" s="56"/>
      <c r="E89" s="56"/>
      <c r="F89" s="56"/>
      <c r="G89" s="56"/>
      <c r="H89" s="380" t="s">
        <v>83</v>
      </c>
      <c r="I89" s="380"/>
      <c r="J89" s="380"/>
      <c r="K89" s="381"/>
      <c r="L89" s="378">
        <f>Q83</f>
        <v>0</v>
      </c>
      <c r="M89" s="379"/>
      <c r="N89" s="56"/>
      <c r="O89" s="56"/>
      <c r="P89" s="56"/>
      <c r="Q89" s="56"/>
      <c r="R89" s="56"/>
      <c r="S89" s="56"/>
    </row>
    <row r="90" spans="2:19" s="68" customFormat="1" ht="11.15" customHeight="1" thickTop="1" x14ac:dyDescent="0.35">
      <c r="B90" s="67"/>
      <c r="C90" s="67"/>
      <c r="D90" s="67"/>
      <c r="E90" s="67"/>
      <c r="F90" s="67"/>
      <c r="G90" s="67"/>
      <c r="H90" s="67"/>
      <c r="I90" s="67"/>
      <c r="J90" s="67"/>
      <c r="K90" s="67"/>
      <c r="L90" s="67"/>
      <c r="M90" s="67"/>
      <c r="N90" s="67"/>
      <c r="O90" s="67"/>
      <c r="P90" s="67"/>
      <c r="Q90" s="67"/>
      <c r="R90" s="67"/>
      <c r="S90" s="67"/>
    </row>
    <row r="91" spans="2:19" s="68" customFormat="1" ht="14.9" customHeight="1" x14ac:dyDescent="0.35">
      <c r="B91" s="67"/>
      <c r="C91" s="67"/>
      <c r="D91" s="67"/>
      <c r="E91" s="67"/>
      <c r="F91" s="67"/>
      <c r="G91" s="67"/>
      <c r="H91" s="67"/>
      <c r="I91" s="67"/>
      <c r="J91" s="67"/>
      <c r="K91" s="67"/>
      <c r="L91" s="67"/>
      <c r="M91" s="67"/>
      <c r="N91" s="67"/>
      <c r="O91" s="67"/>
      <c r="P91" s="67"/>
      <c r="Q91" s="67"/>
      <c r="R91" s="67"/>
      <c r="S91" s="67"/>
    </row>
    <row r="92" spans="2:19" s="68" customFormat="1" ht="16.5" customHeight="1" x14ac:dyDescent="0.35">
      <c r="B92" s="67"/>
      <c r="C92" s="67"/>
      <c r="D92" s="67"/>
      <c r="E92" s="67"/>
      <c r="F92" s="67"/>
      <c r="G92" s="67"/>
      <c r="H92" s="67"/>
      <c r="I92" s="67"/>
      <c r="J92" s="67"/>
      <c r="K92" s="67"/>
      <c r="L92" s="67"/>
      <c r="M92" s="67"/>
      <c r="N92" s="67"/>
      <c r="O92" s="67"/>
      <c r="P92" s="67"/>
      <c r="Q92" s="67"/>
      <c r="R92" s="67"/>
      <c r="S92" s="67"/>
    </row>
    <row r="93" spans="2:19" s="68" customFormat="1" ht="12.75" customHeight="1" x14ac:dyDescent="0.35">
      <c r="B93" s="67"/>
      <c r="C93" s="67"/>
      <c r="D93" s="67"/>
      <c r="E93" s="67"/>
      <c r="F93" s="67"/>
      <c r="G93" s="67"/>
      <c r="H93" s="67"/>
      <c r="I93" s="67"/>
      <c r="J93" s="67"/>
      <c r="K93" s="67"/>
      <c r="L93" s="67"/>
      <c r="M93" s="67"/>
      <c r="N93" s="67"/>
      <c r="O93" s="67"/>
      <c r="P93" s="270"/>
      <c r="Q93" s="67"/>
      <c r="R93" s="67"/>
      <c r="S93" s="67"/>
    </row>
    <row r="94" spans="2:19" s="68" customFormat="1" ht="12.75" hidden="1" customHeight="1" x14ac:dyDescent="0.35">
      <c r="B94" s="67"/>
      <c r="C94" s="67"/>
      <c r="D94" s="67"/>
      <c r="E94" s="67"/>
      <c r="F94" s="67"/>
      <c r="G94" s="67"/>
      <c r="H94" s="67"/>
      <c r="I94" s="67"/>
      <c r="J94" s="67"/>
      <c r="K94" s="67"/>
      <c r="L94" s="67"/>
      <c r="M94" s="67"/>
      <c r="N94" s="67"/>
      <c r="O94" s="67"/>
      <c r="P94" s="67"/>
      <c r="Q94" s="67"/>
      <c r="R94" s="67"/>
      <c r="S94" s="67"/>
    </row>
    <row r="95" spans="2:19" s="68" customFormat="1" ht="12.75" hidden="1" customHeight="1" x14ac:dyDescent="0.35">
      <c r="B95" s="67"/>
      <c r="C95" s="67"/>
      <c r="D95" s="67"/>
      <c r="E95" s="67"/>
      <c r="F95" s="67"/>
      <c r="G95" s="67"/>
      <c r="H95" s="67"/>
      <c r="I95" s="67"/>
      <c r="J95" s="67"/>
      <c r="K95" s="67"/>
      <c r="L95" s="67"/>
      <c r="M95" s="67"/>
      <c r="N95" s="67"/>
      <c r="O95" s="67"/>
      <c r="P95" s="67"/>
      <c r="Q95" s="67"/>
      <c r="R95" s="67"/>
      <c r="S95" s="67"/>
    </row>
    <row r="96" spans="2:19" s="35" customFormat="1" ht="12.75" hidden="1" customHeight="1" x14ac:dyDescent="0.35">
      <c r="B96" s="56"/>
      <c r="C96" s="56"/>
      <c r="D96" s="56"/>
      <c r="E96" s="56"/>
      <c r="F96" s="56"/>
      <c r="G96" s="56"/>
      <c r="H96" s="56"/>
      <c r="I96" s="56"/>
      <c r="J96" s="56"/>
      <c r="K96" s="56"/>
      <c r="L96" s="56"/>
      <c r="M96" s="56"/>
      <c r="N96" s="56"/>
      <c r="O96" s="56"/>
      <c r="P96" s="56"/>
      <c r="Q96" s="56"/>
      <c r="R96" s="56"/>
      <c r="S96" s="56"/>
    </row>
    <row r="97" spans="2:19" s="35" customFormat="1" ht="12.75" hidden="1" customHeight="1" x14ac:dyDescent="0.35">
      <c r="B97" s="56"/>
      <c r="C97" s="56"/>
      <c r="D97" s="56"/>
      <c r="E97" s="56"/>
      <c r="F97" s="56"/>
      <c r="G97" s="56"/>
      <c r="H97" s="56"/>
      <c r="I97" s="56"/>
      <c r="J97" s="56"/>
      <c r="K97" s="56"/>
      <c r="L97" s="56"/>
      <c r="M97" s="56"/>
      <c r="N97" s="56"/>
      <c r="O97" s="56"/>
      <c r="P97" s="56"/>
      <c r="Q97" s="56"/>
      <c r="R97" s="56"/>
      <c r="S97" s="56"/>
    </row>
    <row r="98" spans="2:19" hidden="1" x14ac:dyDescent="0.35">
      <c r="D98" s="56"/>
      <c r="E98" s="56"/>
      <c r="F98" s="56"/>
      <c r="G98" s="56"/>
      <c r="H98" s="56"/>
      <c r="I98" s="56"/>
      <c r="J98" s="56"/>
      <c r="K98" s="56"/>
      <c r="L98" s="56"/>
      <c r="M98" s="56"/>
      <c r="N98" s="56"/>
      <c r="O98" s="56"/>
      <c r="P98" s="56"/>
      <c r="Q98" s="56"/>
      <c r="R98" s="56"/>
      <c r="S98" s="56"/>
    </row>
    <row r="99" spans="2:19" hidden="1" x14ac:dyDescent="0.35">
      <c r="D99" s="56"/>
      <c r="E99" s="56"/>
      <c r="F99" s="56"/>
      <c r="G99" s="56"/>
      <c r="H99" s="56"/>
      <c r="I99" s="56"/>
      <c r="J99" s="56"/>
      <c r="K99" s="56"/>
      <c r="L99" s="56"/>
      <c r="M99" s="56"/>
      <c r="N99" s="56"/>
      <c r="O99" s="56"/>
      <c r="P99" s="56"/>
      <c r="Q99" s="56"/>
      <c r="R99" s="56"/>
      <c r="S99" s="56"/>
    </row>
    <row r="100" spans="2:19" hidden="1" x14ac:dyDescent="0.35">
      <c r="D100" s="56"/>
      <c r="E100" s="56"/>
      <c r="F100" s="56"/>
      <c r="G100" s="56"/>
      <c r="H100" s="56"/>
      <c r="I100" s="56"/>
      <c r="J100" s="56"/>
      <c r="K100" s="56"/>
      <c r="L100" s="56"/>
      <c r="M100" s="56"/>
      <c r="N100" s="56"/>
      <c r="O100" s="56"/>
      <c r="P100" s="56"/>
      <c r="Q100" s="56"/>
      <c r="R100" s="56"/>
      <c r="S100" s="56"/>
    </row>
    <row r="101" spans="2:19" hidden="1" x14ac:dyDescent="0.35">
      <c r="D101" s="56"/>
      <c r="E101" s="56"/>
      <c r="F101" s="56"/>
      <c r="G101" s="56"/>
      <c r="H101" s="56"/>
      <c r="I101" s="56"/>
      <c r="J101" s="56"/>
      <c r="K101" s="56"/>
      <c r="L101" s="56"/>
      <c r="M101" s="56"/>
      <c r="N101" s="56"/>
      <c r="O101" s="56"/>
      <c r="P101" s="56"/>
      <c r="Q101" s="56"/>
      <c r="R101" s="56"/>
      <c r="S101" s="56"/>
    </row>
    <row r="102" spans="2:19" hidden="1" x14ac:dyDescent="0.35">
      <c r="D102" s="56"/>
      <c r="E102" s="56"/>
      <c r="F102" s="56"/>
      <c r="G102" s="56"/>
      <c r="H102" s="56"/>
      <c r="I102" s="56"/>
      <c r="J102" s="56"/>
      <c r="K102" s="56"/>
      <c r="L102" s="56"/>
      <c r="M102" s="56"/>
      <c r="N102" s="56"/>
      <c r="O102" s="56"/>
      <c r="P102" s="56"/>
      <c r="Q102" s="56"/>
      <c r="R102" s="56"/>
      <c r="S102" s="56"/>
    </row>
    <row r="184" x14ac:dyDescent="0.35"/>
    <row r="185" x14ac:dyDescent="0.35"/>
    <row r="186" x14ac:dyDescent="0.35"/>
    <row r="187" x14ac:dyDescent="0.35"/>
    <row r="188" x14ac:dyDescent="0.35"/>
  </sheetData>
  <autoFilter ref="B2:Q47" xr:uid="{6011D958-6FB9-48EE-BF1E-10E98645E789}"/>
  <mergeCells count="16">
    <mergeCell ref="L89:M89"/>
    <mergeCell ref="H89:K89"/>
    <mergeCell ref="H87:K87"/>
    <mergeCell ref="H1:O1"/>
    <mergeCell ref="L87:M87"/>
    <mergeCell ref="A51:A63"/>
    <mergeCell ref="A64:A79"/>
    <mergeCell ref="Q2:Q3"/>
    <mergeCell ref="F2:F3"/>
    <mergeCell ref="G2:G3"/>
    <mergeCell ref="A5:A34"/>
    <mergeCell ref="A35:A46"/>
    <mergeCell ref="B2:B3"/>
    <mergeCell ref="C2:C3"/>
    <mergeCell ref="D2:D3"/>
    <mergeCell ref="E2:E3"/>
  </mergeCells>
  <phoneticPr fontId="34" type="noConversion"/>
  <conditionalFormatting sqref="H77:Q77 H58:P58 H51:H57 H46:Q47 Q51:Q58 H63:Q63 H80:Q84 H85:P85 I51:P56 H34:Q34 H5:Q7 H10:P11 H16:Q28 J12:P13 H14:P15">
    <cfRule type="cellIs" dxfId="140" priority="151" operator="greaterThan">
      <formula>0</formula>
    </cfRule>
    <cfRule type="cellIs" dxfId="139" priority="152" operator="lessThan">
      <formula>0</formula>
    </cfRule>
  </conditionalFormatting>
  <conditionalFormatting sqref="H29:Q29">
    <cfRule type="cellIs" dxfId="138" priority="147" operator="greaterThan">
      <formula>0</formula>
    </cfRule>
    <cfRule type="cellIs" dxfId="137" priority="148" operator="lessThan">
      <formula>0</formula>
    </cfRule>
  </conditionalFormatting>
  <conditionalFormatting sqref="H74:P74">
    <cfRule type="cellIs" dxfId="136" priority="117" operator="greaterThan">
      <formula>0</formula>
    </cfRule>
    <cfRule type="cellIs" dxfId="135" priority="118" operator="lessThan">
      <formula>0</formula>
    </cfRule>
  </conditionalFormatting>
  <conditionalFormatting sqref="H59:Q59">
    <cfRule type="cellIs" dxfId="134" priority="135" operator="greaterThan">
      <formula>0</formula>
    </cfRule>
    <cfRule type="cellIs" dxfId="133" priority="136" operator="lessThan">
      <formula>0</formula>
    </cfRule>
  </conditionalFormatting>
  <conditionalFormatting sqref="L89">
    <cfRule type="cellIs" dxfId="132" priority="133" operator="greaterThan">
      <formula>0</formula>
    </cfRule>
    <cfRule type="cellIs" dxfId="131" priority="134" operator="lessThan">
      <formula>0</formula>
    </cfRule>
  </conditionalFormatting>
  <conditionalFormatting sqref="H60:P62">
    <cfRule type="cellIs" dxfId="130" priority="125" operator="greaterThan">
      <formula>0</formula>
    </cfRule>
    <cfRule type="cellIs" dxfId="129" priority="126" operator="lessThan">
      <formula>0</formula>
    </cfRule>
  </conditionalFormatting>
  <conditionalFormatting sqref="H64:P71">
    <cfRule type="cellIs" dxfId="128" priority="123" operator="greaterThan">
      <formula>0</formula>
    </cfRule>
    <cfRule type="cellIs" dxfId="127" priority="124" operator="lessThan">
      <formula>0</formula>
    </cfRule>
  </conditionalFormatting>
  <conditionalFormatting sqref="H72:P72">
    <cfRule type="cellIs" dxfId="126" priority="121" operator="greaterThan">
      <formula>0</formula>
    </cfRule>
    <cfRule type="cellIs" dxfId="125" priority="122" operator="lessThan">
      <formula>0</formula>
    </cfRule>
  </conditionalFormatting>
  <conditionalFormatting sqref="H73:P73">
    <cfRule type="cellIs" dxfId="124" priority="119" operator="greaterThan">
      <formula>0</formula>
    </cfRule>
    <cfRule type="cellIs" dxfId="123" priority="120" operator="lessThan">
      <formula>0</formula>
    </cfRule>
  </conditionalFormatting>
  <conditionalFormatting sqref="H75:P75">
    <cfRule type="cellIs" dxfId="122" priority="113" operator="greaterThan">
      <formula>0</formula>
    </cfRule>
    <cfRule type="cellIs" dxfId="121" priority="114" operator="lessThan">
      <formula>0</formula>
    </cfRule>
  </conditionalFormatting>
  <conditionalFormatting sqref="H76:P76">
    <cfRule type="cellIs" dxfId="120" priority="109" operator="greaterThan">
      <formula>0</formula>
    </cfRule>
    <cfRule type="cellIs" dxfId="119" priority="110" operator="lessThan">
      <formula>0</formula>
    </cfRule>
  </conditionalFormatting>
  <conditionalFormatting sqref="I57:O57">
    <cfRule type="cellIs" dxfId="118" priority="73" operator="greaterThan">
      <formula>0</formula>
    </cfRule>
    <cfRule type="cellIs" dxfId="117" priority="74" operator="lessThan">
      <formula>0</formula>
    </cfRule>
  </conditionalFormatting>
  <conditionalFormatting sqref="H30:Q30">
    <cfRule type="cellIs" dxfId="116" priority="69" operator="greaterThan">
      <formula>0</formula>
    </cfRule>
    <cfRule type="cellIs" dxfId="115" priority="70" operator="lessThan">
      <formula>0</formula>
    </cfRule>
  </conditionalFormatting>
  <conditionalFormatting sqref="I32:Q32">
    <cfRule type="cellIs" dxfId="114" priority="61" operator="greaterThan">
      <formula>0</formula>
    </cfRule>
    <cfRule type="cellIs" dxfId="113" priority="62" operator="lessThan">
      <formula>0</formula>
    </cfRule>
  </conditionalFormatting>
  <conditionalFormatting sqref="J31:Q31">
    <cfRule type="cellIs" dxfId="112" priority="67" operator="greaterThan">
      <formula>0</formula>
    </cfRule>
    <cfRule type="cellIs" dxfId="111" priority="68" operator="lessThan">
      <formula>0</formula>
    </cfRule>
  </conditionalFormatting>
  <conditionalFormatting sqref="H35:Q35">
    <cfRule type="cellIs" dxfId="110" priority="59" operator="greaterThan">
      <formula>0</formula>
    </cfRule>
    <cfRule type="cellIs" dxfId="109" priority="60" operator="lessThan">
      <formula>0</formula>
    </cfRule>
  </conditionalFormatting>
  <conditionalFormatting sqref="I36:Q36 J38:Q38 H40:Q40 H42:Q42 H44:Q44">
    <cfRule type="cellIs" dxfId="108" priority="57" operator="greaterThan">
      <formula>0</formula>
    </cfRule>
    <cfRule type="cellIs" dxfId="107" priority="58" operator="lessThan">
      <formula>0</formula>
    </cfRule>
  </conditionalFormatting>
  <conditionalFormatting sqref="J37:Q37 J39:Q39 H41:Q41 H43:Q43 H45:Q45">
    <cfRule type="cellIs" dxfId="106" priority="55" operator="greaterThan">
      <formula>0</formula>
    </cfRule>
    <cfRule type="cellIs" dxfId="105" priority="56" operator="lessThan">
      <formula>0</formula>
    </cfRule>
  </conditionalFormatting>
  <conditionalFormatting sqref="Q60:Q62">
    <cfRule type="cellIs" dxfId="104" priority="47" operator="greaterThan">
      <formula>0</formula>
    </cfRule>
    <cfRule type="cellIs" dxfId="103" priority="48" operator="lessThan">
      <formula>0</formula>
    </cfRule>
  </conditionalFormatting>
  <conditionalFormatting sqref="Q64:Q76">
    <cfRule type="cellIs" dxfId="102" priority="45" operator="greaterThan">
      <formula>0</formula>
    </cfRule>
    <cfRule type="cellIs" dxfId="101" priority="46" operator="lessThan">
      <formula>0</formula>
    </cfRule>
  </conditionalFormatting>
  <conditionalFormatting sqref="Q78:Q79">
    <cfRule type="cellIs" dxfId="100" priority="43" operator="greaterThan">
      <formula>0</formula>
    </cfRule>
    <cfRule type="cellIs" dxfId="99" priority="44" operator="lessThan">
      <formula>0</formula>
    </cfRule>
  </conditionalFormatting>
  <conditionalFormatting sqref="H31">
    <cfRule type="cellIs" dxfId="98" priority="39" operator="greaterThan">
      <formula>0</formula>
    </cfRule>
    <cfRule type="cellIs" dxfId="97" priority="40" operator="lessThan">
      <formula>0</formula>
    </cfRule>
  </conditionalFormatting>
  <conditionalFormatting sqref="H32">
    <cfRule type="cellIs" dxfId="96" priority="37" operator="greaterThan">
      <formula>0</formula>
    </cfRule>
    <cfRule type="cellIs" dxfId="95" priority="38" operator="lessThan">
      <formula>0</formula>
    </cfRule>
  </conditionalFormatting>
  <conditionalFormatting sqref="H36">
    <cfRule type="cellIs" dxfId="94" priority="35" operator="greaterThan">
      <formula>0</formula>
    </cfRule>
    <cfRule type="cellIs" dxfId="93" priority="36" operator="lessThan">
      <formula>0</formula>
    </cfRule>
  </conditionalFormatting>
  <conditionalFormatting sqref="H78:P79">
    <cfRule type="cellIs" dxfId="92" priority="27" operator="greaterThan">
      <formula>0</formula>
    </cfRule>
    <cfRule type="cellIs" dxfId="91" priority="28" operator="lessThan">
      <formula>0</formula>
    </cfRule>
  </conditionalFormatting>
  <conditionalFormatting sqref="S34:S45 S5:S32">
    <cfRule type="containsText" dxfId="90" priority="24" operator="containsText" text="FALSE">
      <formula>NOT(ISERROR(SEARCH("FALSE",S5)))</formula>
    </cfRule>
  </conditionalFormatting>
  <conditionalFormatting sqref="S34:S1048576 S2:S32">
    <cfRule type="containsText" dxfId="89" priority="23" operator="containsText" text="true">
      <formula>NOT(ISERROR(SEARCH("true",S2)))</formula>
    </cfRule>
  </conditionalFormatting>
  <conditionalFormatting sqref="H33:Q33">
    <cfRule type="cellIs" dxfId="88" priority="21" operator="greaterThan">
      <formula>0</formula>
    </cfRule>
    <cfRule type="cellIs" dxfId="87" priority="22" operator="lessThan">
      <formula>0</formula>
    </cfRule>
  </conditionalFormatting>
  <conditionalFormatting sqref="S33">
    <cfRule type="containsText" dxfId="86" priority="20" operator="containsText" text="FALSE">
      <formula>NOT(ISERROR(SEARCH("FALSE",S33)))</formula>
    </cfRule>
  </conditionalFormatting>
  <conditionalFormatting sqref="S33">
    <cfRule type="containsText" dxfId="85" priority="19" operator="containsText" text="true">
      <formula>NOT(ISERROR(SEARCH("true",S33)))</formula>
    </cfRule>
  </conditionalFormatting>
  <conditionalFormatting sqref="I31">
    <cfRule type="cellIs" dxfId="84" priority="17" operator="greaterThan">
      <formula>0</formula>
    </cfRule>
    <cfRule type="cellIs" dxfId="83" priority="18" operator="lessThan">
      <formula>0</formula>
    </cfRule>
  </conditionalFormatting>
  <conditionalFormatting sqref="I37">
    <cfRule type="cellIs" dxfId="82" priority="15" operator="greaterThan">
      <formula>0</formula>
    </cfRule>
    <cfRule type="cellIs" dxfId="81" priority="16" operator="lessThan">
      <formula>0</formula>
    </cfRule>
  </conditionalFormatting>
  <conditionalFormatting sqref="H37">
    <cfRule type="cellIs" dxfId="80" priority="13" operator="greaterThan">
      <formula>0</formula>
    </cfRule>
    <cfRule type="cellIs" dxfId="79" priority="14" operator="lessThan">
      <formula>0</formula>
    </cfRule>
  </conditionalFormatting>
  <conditionalFormatting sqref="I38">
    <cfRule type="cellIs" dxfId="78" priority="11" operator="greaterThan">
      <formula>0</formula>
    </cfRule>
    <cfRule type="cellIs" dxfId="77" priority="12" operator="lessThan">
      <formula>0</formula>
    </cfRule>
  </conditionalFormatting>
  <conditionalFormatting sqref="H38">
    <cfRule type="cellIs" dxfId="76" priority="9" operator="greaterThan">
      <formula>0</formula>
    </cfRule>
    <cfRule type="cellIs" dxfId="75" priority="10" operator="lessThan">
      <formula>0</formula>
    </cfRule>
  </conditionalFormatting>
  <conditionalFormatting sqref="I39">
    <cfRule type="cellIs" dxfId="74" priority="7" operator="greaterThan">
      <formula>0</formula>
    </cfRule>
    <cfRule type="cellIs" dxfId="73" priority="8" operator="lessThan">
      <formula>0</formula>
    </cfRule>
  </conditionalFormatting>
  <conditionalFormatting sqref="H39">
    <cfRule type="cellIs" dxfId="72" priority="5" operator="greaterThan">
      <formula>0</formula>
    </cfRule>
    <cfRule type="cellIs" dxfId="71" priority="6" operator="lessThan">
      <formula>0</formula>
    </cfRule>
  </conditionalFormatting>
  <conditionalFormatting sqref="H8:Q9 Q10:Q15">
    <cfRule type="cellIs" dxfId="70" priority="3" operator="greaterThan">
      <formula>0</formula>
    </cfRule>
    <cfRule type="cellIs" dxfId="69" priority="4" operator="lessThan">
      <formula>0</formula>
    </cfRule>
  </conditionalFormatting>
  <conditionalFormatting sqref="H12:I13">
    <cfRule type="cellIs" dxfId="68" priority="1" operator="greaterThan">
      <formula>0</formula>
    </cfRule>
    <cfRule type="cellIs" dxfId="67" priority="2" operator="lessThan">
      <formula>0</formula>
    </cfRule>
  </conditionalFormatting>
  <dataValidations count="1">
    <dataValidation type="list" allowBlank="1" showInputMessage="1" showErrorMessage="1" sqref="C35:C45 C30:C32 C5:C28" xr:uid="{4A38A163-A950-4AB5-B708-9C2EA22245C3}">
      <formula1>"1. OBC development, 2. FBC Development, 3. Delivery"</formula1>
    </dataValidation>
  </dataValidations>
  <pageMargins left="0.7" right="0.7" top="0.75" bottom="0.75" header="0.3" footer="0.3"/>
  <pageSetup paperSize="9" scale="24" orientation="portrait" r:id="rId1"/>
  <colBreaks count="1" manualBreakCount="1">
    <brk id="17"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F9A976F-19DC-433D-9177-62C069D6878A}">
          <x14:formula1>
            <xm:f>'Lookups &amp; Definitions'!$F$2:$F$7</xm:f>
          </x14:formula1>
          <xm:sqref>B51:B80 B5:B46</xm:sqref>
        </x14:dataValidation>
        <x14:dataValidation type="list" allowBlank="1" showInputMessage="1" showErrorMessage="1" xr:uid="{619DE42B-5883-4BBC-B984-33DCEA5B35FC}">
          <x14:formula1>
            <xm:f>'Lookups &amp; Definitions'!$F$12:$F$16</xm:f>
          </x14:formula1>
          <xm:sqref>C51:C58 C60:C62 C64:C76 C78:C79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C7FD-B073-4CF1-9CE6-38C004913117}">
  <sheetPr>
    <tabColor rgb="FFFF9900"/>
  </sheetPr>
  <dimension ref="B1:IW41"/>
  <sheetViews>
    <sheetView showGridLines="0" zoomScale="70" zoomScaleNormal="70" zoomScaleSheetLayoutView="50" workbookViewId="0">
      <selection activeCell="H14" sqref="B13:H14"/>
    </sheetView>
  </sheetViews>
  <sheetFormatPr defaultColWidth="11.54296875" defaultRowHeight="14.5" x14ac:dyDescent="0.35"/>
  <cols>
    <col min="1" max="1" width="3.36328125" customWidth="1"/>
    <col min="2" max="2" width="26.54296875" customWidth="1"/>
    <col min="3" max="3" width="27.6328125" customWidth="1"/>
    <col min="4" max="4" width="34.6328125" customWidth="1"/>
    <col min="5" max="13" width="13.453125" customWidth="1"/>
    <col min="14" max="14" width="20.36328125" customWidth="1"/>
    <col min="15" max="15" width="17.6328125" customWidth="1"/>
    <col min="16" max="16" width="19.6328125" customWidth="1"/>
    <col min="17" max="17" width="45.54296875" style="38" customWidth="1"/>
    <col min="18" max="18" width="4.36328125" customWidth="1"/>
  </cols>
  <sheetData>
    <row r="1" spans="2:257" s="39" customFormat="1" ht="35.25" customHeight="1" x14ac:dyDescent="0.35">
      <c r="B1" s="353" t="s">
        <v>84</v>
      </c>
      <c r="C1" s="353"/>
      <c r="D1" s="353"/>
      <c r="E1" s="353"/>
      <c r="F1" s="353"/>
      <c r="G1" s="353"/>
      <c r="H1" s="353"/>
      <c r="I1" s="353"/>
      <c r="J1" s="353"/>
      <c r="K1" s="353"/>
      <c r="L1" s="353"/>
      <c r="M1" s="353"/>
      <c r="N1" s="353"/>
      <c r="O1" s="353"/>
      <c r="P1" s="353"/>
      <c r="Q1" s="255"/>
    </row>
    <row r="2" spans="2:257" s="39" customFormat="1" ht="7.5" customHeight="1" x14ac:dyDescent="0.35">
      <c r="B2" s="254"/>
      <c r="C2" s="254"/>
      <c r="D2" s="254"/>
      <c r="E2" s="254"/>
      <c r="F2" s="254"/>
      <c r="G2" s="254"/>
      <c r="H2" s="254"/>
      <c r="I2" s="254"/>
      <c r="J2" s="254"/>
      <c r="K2" s="254"/>
      <c r="L2" s="254"/>
      <c r="M2" s="254"/>
      <c r="N2" s="254"/>
      <c r="O2" s="254"/>
      <c r="P2" s="254"/>
      <c r="Q2" s="256"/>
    </row>
    <row r="3" spans="2:257" s="82" customFormat="1" ht="46.25" customHeight="1" x14ac:dyDescent="0.55000000000000004">
      <c r="B3" s="80" t="s">
        <v>85</v>
      </c>
      <c r="C3" s="150"/>
      <c r="D3" s="150"/>
      <c r="E3" s="261" t="str">
        <f>IF((E22+E37)=0,"Yes","No - funding shortfall")</f>
        <v>Yes</v>
      </c>
      <c r="F3" s="261" t="str">
        <f t="shared" ref="F3:M3" si="0">IF((F22+F37)=0,"Yes","No - funding shortfall")</f>
        <v>Yes</v>
      </c>
      <c r="G3" s="261" t="str">
        <f t="shared" si="0"/>
        <v>Yes</v>
      </c>
      <c r="H3" s="261" t="str">
        <f t="shared" si="0"/>
        <v>Yes</v>
      </c>
      <c r="I3" s="261" t="str">
        <f t="shared" si="0"/>
        <v>Yes</v>
      </c>
      <c r="J3" s="261" t="str">
        <f t="shared" si="0"/>
        <v>Yes</v>
      </c>
      <c r="K3" s="261" t="str">
        <f t="shared" si="0"/>
        <v>Yes</v>
      </c>
      <c r="L3" s="261" t="str">
        <f t="shared" si="0"/>
        <v>Yes</v>
      </c>
      <c r="M3" s="261" t="str">
        <f t="shared" si="0"/>
        <v>Yes</v>
      </c>
      <c r="N3" s="81"/>
      <c r="Q3" s="257"/>
    </row>
    <row r="4" spans="2:257" s="39" customFormat="1" ht="13.25" customHeight="1" x14ac:dyDescent="0.35">
      <c r="Q4" s="258"/>
    </row>
    <row r="5" spans="2:257" ht="20.75" customHeight="1" x14ac:dyDescent="0.35">
      <c r="B5" s="262" t="s">
        <v>86</v>
      </c>
      <c r="C5" s="250"/>
      <c r="D5" s="250"/>
      <c r="E5" s="61" t="str">
        <f>'A. Financial Analysis'!H3</f>
        <v>2021/22</v>
      </c>
      <c r="F5" s="61" t="str">
        <f>'A. Financial Analysis'!I3</f>
        <v>2022/23</v>
      </c>
      <c r="G5" s="61" t="str">
        <f>'A. Financial Analysis'!J3</f>
        <v>yy/yy</v>
      </c>
      <c r="H5" s="61" t="str">
        <f>'A. Financial Analysis'!K3</f>
        <v>yy/yy</v>
      </c>
      <c r="I5" s="61" t="str">
        <f>'A. Financial Analysis'!L3</f>
        <v>yy/yy</v>
      </c>
      <c r="J5" s="61" t="str">
        <f>'A. Financial Analysis'!M3</f>
        <v>yy/yy</v>
      </c>
      <c r="K5" s="61" t="str">
        <f>'A. Financial Analysis'!N3</f>
        <v>yy/yy</v>
      </c>
      <c r="L5" s="61" t="str">
        <f>'A. Financial Analysis'!O3</f>
        <v>yy/yy</v>
      </c>
      <c r="M5" s="61" t="str">
        <f>'A. Financial Analysis'!P3</f>
        <v>yy/yy</v>
      </c>
    </row>
    <row r="6" spans="2:257" ht="20.75" customHeight="1" x14ac:dyDescent="0.35">
      <c r="B6" s="225"/>
      <c r="C6" s="225"/>
      <c r="D6" s="225"/>
      <c r="E6" s="76">
        <f>'A. Financial Analysis'!H2</f>
        <v>1</v>
      </c>
      <c r="F6" s="76">
        <f>'A. Financial Analysis'!I2</f>
        <v>2</v>
      </c>
      <c r="G6" s="76">
        <f>'A. Financial Analysis'!J2</f>
        <v>3</v>
      </c>
      <c r="H6" s="76">
        <f>'A. Financial Analysis'!K2</f>
        <v>4</v>
      </c>
      <c r="I6" s="76">
        <f>'A. Financial Analysis'!L2</f>
        <v>5</v>
      </c>
      <c r="J6" s="76">
        <f>'A. Financial Analysis'!M2</f>
        <v>6</v>
      </c>
      <c r="K6" s="76">
        <f>'A. Financial Analysis'!N2</f>
        <v>7</v>
      </c>
      <c r="L6" s="76">
        <f>'A. Financial Analysis'!O2</f>
        <v>8</v>
      </c>
      <c r="M6" s="76">
        <f>'A. Financial Analysis'!P2</f>
        <v>9</v>
      </c>
    </row>
    <row r="7" spans="2:257" ht="14.75" customHeight="1" x14ac:dyDescent="0.35">
      <c r="B7" s="388" t="s">
        <v>87</v>
      </c>
      <c r="C7" s="389"/>
      <c r="D7" s="390"/>
      <c r="E7" s="75">
        <f>SUMIF('A. Financial Analysis'!$C$5:$C$32,"1. OBC development",'A. Financial Analysis'!H$5:H$32)</f>
        <v>0</v>
      </c>
      <c r="F7" s="75">
        <f>SUMIF('A. Financial Analysis'!$C$5:$C$32,"1. OBC development",'A. Financial Analysis'!I$5:I$32)</f>
        <v>0</v>
      </c>
      <c r="G7" s="75">
        <f>SUMIF('A. Financial Analysis'!$C$5:$C$32,"1. OBC development",'A. Financial Analysis'!J$5:J$32)</f>
        <v>0</v>
      </c>
      <c r="H7" s="75">
        <f>SUMIF('A. Financial Analysis'!$C$5:$C$32,"1. OBC development",'A. Financial Analysis'!K$5:K$32)</f>
        <v>0</v>
      </c>
      <c r="I7" s="75">
        <f>SUMIF('A. Financial Analysis'!$C$5:$C$32,"1. OBC development",'A. Financial Analysis'!L$5:L$32)</f>
        <v>0</v>
      </c>
      <c r="J7" s="75">
        <f>SUMIF('A. Financial Analysis'!$C$5:$C$32,"1. OBC development",'A. Financial Analysis'!M$5:M$32)</f>
        <v>0</v>
      </c>
      <c r="K7" s="75">
        <f>SUMIF('A. Financial Analysis'!$C$5:$C$32,"1. OBC development",'A. Financial Analysis'!N$5:N$32)</f>
        <v>0</v>
      </c>
      <c r="L7" s="75">
        <f>SUMIF('A. Financial Analysis'!$C$5:$C$32,"1. OBC development",'A. Financial Analysis'!O$5:O$32)</f>
        <v>0</v>
      </c>
      <c r="M7" s="75">
        <f>SUMIF('A. Financial Analysis'!$C$5:$C$32,"1. OBC development",'A. Financial Analysis'!P$5:P$32)</f>
        <v>0</v>
      </c>
    </row>
    <row r="8" spans="2:257" ht="14.75" customHeight="1" x14ac:dyDescent="0.35">
      <c r="B8" s="388" t="s">
        <v>88</v>
      </c>
      <c r="C8" s="389"/>
      <c r="D8" s="390"/>
      <c r="E8" s="75">
        <f>SUMIF('A. Financial Analysis'!$C$5:$C$32,"2. FBC development",'A. Financial Analysis'!H$5:H$32)</f>
        <v>0</v>
      </c>
      <c r="F8" s="75">
        <f>SUMIF('A. Financial Analysis'!$C$5:$C$32,"2. FBC development",'A. Financial Analysis'!I$5:I$32)</f>
        <v>0</v>
      </c>
      <c r="G8" s="75">
        <f>SUMIF('A. Financial Analysis'!$C$5:$C$32,"2. FBC development",'A. Financial Analysis'!J$5:J$32)</f>
        <v>0</v>
      </c>
      <c r="H8" s="75">
        <f>SUMIF('A. Financial Analysis'!$C$5:$C$32,"2. FBC development",'A. Financial Analysis'!K$5:K$32)</f>
        <v>0</v>
      </c>
      <c r="I8" s="75">
        <f>SUMIF('A. Financial Analysis'!$C$5:$C$32,"2. FBC development",'A. Financial Analysis'!L$5:L$32)</f>
        <v>0</v>
      </c>
      <c r="J8" s="75">
        <f>SUMIF('A. Financial Analysis'!$C$5:$C$32,"2. FBC development",'A. Financial Analysis'!M$5:M$32)</f>
        <v>0</v>
      </c>
      <c r="K8" s="75">
        <f>SUMIF('A. Financial Analysis'!$C$5:$C$32,"2. FBC development",'A. Financial Analysis'!N$5:N$32)</f>
        <v>0</v>
      </c>
      <c r="L8" s="75">
        <f>SUMIF('A. Financial Analysis'!$C$5:$C$32,"2. FBC development",'A. Financial Analysis'!O$5:O$32)</f>
        <v>0</v>
      </c>
      <c r="M8" s="75">
        <f>SUMIF('A. Financial Analysis'!$C$5:$C$32,"2. FBC development",'A. Financial Analysis'!P$5:P$32)</f>
        <v>0</v>
      </c>
    </row>
    <row r="9" spans="2:257" ht="14.75" customHeight="1" x14ac:dyDescent="0.35">
      <c r="B9" s="388" t="s">
        <v>89</v>
      </c>
      <c r="C9" s="389"/>
      <c r="D9" s="390"/>
      <c r="E9" s="75">
        <f>SUMIF('A. Financial Analysis'!$C$5:$C$32,"3. Delivery",'A. Financial Analysis'!H$5:H$32)</f>
        <v>0</v>
      </c>
      <c r="F9" s="75">
        <f>SUMIF('A. Financial Analysis'!$C$5:$C$32,"3. Delivery",'A. Financial Analysis'!I$5:I$32)</f>
        <v>0</v>
      </c>
      <c r="G9" s="75">
        <f>SUMIF('A. Financial Analysis'!$C$5:$C$32,"3. Delivery",'A. Financial Analysis'!J$5:J$32)</f>
        <v>0</v>
      </c>
      <c r="H9" s="75">
        <f>SUMIF('A. Financial Analysis'!$C$5:$C$32,"3. Delivery",'A. Financial Analysis'!K$5:K$32)</f>
        <v>0</v>
      </c>
      <c r="I9" s="75">
        <f>SUMIF('A. Financial Analysis'!$C$5:$C$32,"3. Delivery",'A. Financial Analysis'!L$5:L$32)</f>
        <v>0</v>
      </c>
      <c r="J9" s="75">
        <f>SUMIF('A. Financial Analysis'!$C$5:$C$32,"3. Delivery",'A. Financial Analysis'!M$5:M$32)</f>
        <v>0</v>
      </c>
      <c r="K9" s="75">
        <f>SUMIF('A. Financial Analysis'!$C$5:$C$32,"3. Delivery",'A. Financial Analysis'!N$5:N$32)</f>
        <v>0</v>
      </c>
      <c r="L9" s="75">
        <f>SUMIF('A. Financial Analysis'!$C$5:$C$32,"3. Delivery",'A. Financial Analysis'!O$5:O$32)</f>
        <v>0</v>
      </c>
      <c r="M9" s="75">
        <f>SUMIF('A. Financial Analysis'!$C$5:$C$32,"3. Delivery",'A. Financial Analysis'!P$5:P$32)</f>
        <v>0</v>
      </c>
    </row>
    <row r="10" spans="2:257" ht="14.75" customHeight="1" x14ac:dyDescent="0.35">
      <c r="B10" s="391" t="s">
        <v>90</v>
      </c>
      <c r="C10" s="392"/>
      <c r="D10" s="393"/>
      <c r="E10" s="251">
        <f>'A. Financial Analysis'!H34</f>
        <v>0</v>
      </c>
      <c r="F10" s="251">
        <f>'A. Financial Analysis'!I34</f>
        <v>0</v>
      </c>
      <c r="G10" s="251">
        <f>'A. Financial Analysis'!J34</f>
        <v>0</v>
      </c>
      <c r="H10" s="251">
        <f>'A. Financial Analysis'!K34</f>
        <v>0</v>
      </c>
      <c r="I10" s="251">
        <f>'A. Financial Analysis'!L34</f>
        <v>0</v>
      </c>
      <c r="J10" s="251">
        <f>'A. Financial Analysis'!M34</f>
        <v>0</v>
      </c>
      <c r="K10" s="251">
        <f>'A. Financial Analysis'!N34</f>
        <v>0</v>
      </c>
      <c r="L10" s="251">
        <f>'A. Financial Analysis'!O34</f>
        <v>0</v>
      </c>
      <c r="M10" s="251">
        <f>'A. Financial Analysis'!P34</f>
        <v>0</v>
      </c>
    </row>
    <row r="11" spans="2:257" ht="17.149999999999999" customHeight="1" x14ac:dyDescent="0.35">
      <c r="B11" s="148" t="s">
        <v>91</v>
      </c>
      <c r="C11" s="148"/>
      <c r="D11" s="148"/>
      <c r="E11" s="148"/>
      <c r="F11" s="148"/>
      <c r="G11" s="148"/>
      <c r="H11" s="148"/>
      <c r="I11" s="148"/>
      <c r="J11" s="148"/>
      <c r="K11" s="148"/>
      <c r="L11" s="148"/>
      <c r="M11" s="148"/>
      <c r="N11" s="386" t="s">
        <v>92</v>
      </c>
      <c r="O11" s="386" t="s">
        <v>93</v>
      </c>
      <c r="P11" s="386" t="s">
        <v>94</v>
      </c>
      <c r="Q11" s="386" t="s">
        <v>95</v>
      </c>
    </row>
    <row r="12" spans="2:257" s="38" customFormat="1" ht="35.75" customHeight="1" x14ac:dyDescent="0.35">
      <c r="B12" s="292" t="s">
        <v>96</v>
      </c>
      <c r="C12" s="293" t="s">
        <v>97</v>
      </c>
      <c r="D12" s="293" t="s">
        <v>98</v>
      </c>
      <c r="E12" s="294" t="str">
        <f t="shared" ref="E12:M12" si="1">E5</f>
        <v>2021/22</v>
      </c>
      <c r="F12" s="294" t="str">
        <f t="shared" si="1"/>
        <v>2022/23</v>
      </c>
      <c r="G12" s="294" t="str">
        <f t="shared" si="1"/>
        <v>yy/yy</v>
      </c>
      <c r="H12" s="294" t="str">
        <f t="shared" si="1"/>
        <v>yy/yy</v>
      </c>
      <c r="I12" s="294" t="str">
        <f t="shared" si="1"/>
        <v>yy/yy</v>
      </c>
      <c r="J12" s="294" t="str">
        <f t="shared" si="1"/>
        <v>yy/yy</v>
      </c>
      <c r="K12" s="294" t="str">
        <f t="shared" si="1"/>
        <v>yy/yy</v>
      </c>
      <c r="L12" s="294" t="str">
        <f t="shared" si="1"/>
        <v>yy/yy</v>
      </c>
      <c r="M12" s="294" t="str">
        <f t="shared" si="1"/>
        <v>yy/yy</v>
      </c>
      <c r="N12" s="387"/>
      <c r="O12" s="387"/>
      <c r="P12" s="387"/>
      <c r="Q12" s="387"/>
    </row>
    <row r="13" spans="2:257" s="35" customFormat="1" ht="38.15" customHeight="1" x14ac:dyDescent="0.35">
      <c r="B13" s="296"/>
      <c r="C13" s="296"/>
      <c r="D13" s="297"/>
      <c r="E13" s="298"/>
      <c r="F13" s="298"/>
      <c r="G13" s="298"/>
      <c r="H13" s="298"/>
      <c r="I13" s="298"/>
      <c r="J13" s="298"/>
      <c r="K13" s="298"/>
      <c r="L13" s="298"/>
      <c r="M13" s="298"/>
      <c r="N13" s="299"/>
      <c r="O13" s="300"/>
      <c r="P13" s="301"/>
      <c r="Q13" s="299"/>
      <c r="IT13"/>
      <c r="IU13"/>
      <c r="IV13"/>
      <c r="IW13"/>
    </row>
    <row r="14" spans="2:257" s="35" customFormat="1" ht="38.15" customHeight="1" x14ac:dyDescent="0.35">
      <c r="B14" s="296"/>
      <c r="C14" s="296"/>
      <c r="D14" s="302"/>
      <c r="E14" s="298"/>
      <c r="F14" s="298"/>
      <c r="G14" s="298"/>
      <c r="H14" s="298"/>
      <c r="I14" s="298"/>
      <c r="J14" s="298"/>
      <c r="K14" s="298"/>
      <c r="L14" s="298"/>
      <c r="M14" s="298"/>
      <c r="N14" s="301"/>
      <c r="O14" s="300"/>
      <c r="P14" s="301"/>
      <c r="Q14" s="301"/>
      <c r="IT14"/>
      <c r="IU14"/>
      <c r="IV14"/>
      <c r="IW14"/>
    </row>
    <row r="15" spans="2:257" s="35" customFormat="1" ht="23.15" customHeight="1" x14ac:dyDescent="0.35">
      <c r="B15" s="296"/>
      <c r="C15" s="296"/>
      <c r="D15" s="297"/>
      <c r="E15" s="298"/>
      <c r="F15" s="298"/>
      <c r="G15" s="298"/>
      <c r="H15" s="298"/>
      <c r="I15" s="298"/>
      <c r="J15" s="298"/>
      <c r="K15" s="298"/>
      <c r="L15" s="298"/>
      <c r="M15" s="298"/>
      <c r="N15" s="303"/>
      <c r="O15" s="304"/>
      <c r="P15" s="301"/>
      <c r="Q15" s="299"/>
      <c r="IT15"/>
      <c r="IU15"/>
      <c r="IV15"/>
      <c r="IW15"/>
    </row>
    <row r="16" spans="2:257" s="35" customFormat="1" ht="28.25" customHeight="1" x14ac:dyDescent="0.35">
      <c r="B16" s="296"/>
      <c r="C16" s="296"/>
      <c r="D16" s="302"/>
      <c r="E16" s="298"/>
      <c r="F16" s="298"/>
      <c r="G16" s="298"/>
      <c r="H16" s="298"/>
      <c r="I16" s="298"/>
      <c r="J16" s="298"/>
      <c r="K16" s="298"/>
      <c r="L16" s="298"/>
      <c r="M16" s="298"/>
      <c r="N16" s="303"/>
      <c r="O16" s="304"/>
      <c r="P16" s="301"/>
      <c r="Q16" s="299"/>
      <c r="IT16"/>
      <c r="IU16"/>
      <c r="IV16"/>
      <c r="IW16"/>
    </row>
    <row r="17" spans="2:257" s="35" customFormat="1" ht="23.15" customHeight="1" x14ac:dyDescent="0.35">
      <c r="B17" s="296"/>
      <c r="C17" s="296"/>
      <c r="D17" s="302"/>
      <c r="E17" s="298"/>
      <c r="F17" s="298"/>
      <c r="G17" s="298"/>
      <c r="H17" s="298"/>
      <c r="I17" s="298"/>
      <c r="J17" s="298"/>
      <c r="K17" s="298"/>
      <c r="L17" s="298"/>
      <c r="M17" s="298"/>
      <c r="N17" s="299"/>
      <c r="O17" s="300"/>
      <c r="P17" s="301"/>
      <c r="Q17" s="299"/>
      <c r="IT17"/>
      <c r="IU17"/>
      <c r="IV17"/>
      <c r="IW17"/>
    </row>
    <row r="18" spans="2:257" s="35" customFormat="1" ht="23.15" customHeight="1" x14ac:dyDescent="0.35">
      <c r="B18" s="296"/>
      <c r="C18" s="296"/>
      <c r="D18" s="302"/>
      <c r="E18" s="298"/>
      <c r="F18" s="298"/>
      <c r="G18" s="298"/>
      <c r="H18" s="298"/>
      <c r="I18" s="298"/>
      <c r="J18" s="298"/>
      <c r="K18" s="298"/>
      <c r="L18" s="298"/>
      <c r="M18" s="298"/>
      <c r="N18" s="303"/>
      <c r="O18" s="304"/>
      <c r="P18" s="301"/>
      <c r="Q18" s="299"/>
      <c r="IT18"/>
      <c r="IU18"/>
      <c r="IV18"/>
      <c r="IW18"/>
    </row>
    <row r="19" spans="2:257" s="35" customFormat="1" ht="23.15" customHeight="1" x14ac:dyDescent="0.35">
      <c r="B19" s="151"/>
      <c r="C19" s="151"/>
      <c r="D19" s="266"/>
      <c r="E19" s="77"/>
      <c r="F19" s="77"/>
      <c r="G19" s="77"/>
      <c r="H19" s="77"/>
      <c r="I19" s="77"/>
      <c r="J19" s="77"/>
      <c r="K19" s="77"/>
      <c r="L19" s="77"/>
      <c r="M19" s="77"/>
      <c r="N19" s="183"/>
      <c r="O19" s="295"/>
      <c r="P19" s="182"/>
      <c r="Q19" s="181"/>
      <c r="IT19"/>
      <c r="IU19"/>
      <c r="IV19"/>
      <c r="IW19"/>
    </row>
    <row r="20" spans="2:257" s="35" customFormat="1" ht="19.5" customHeight="1" x14ac:dyDescent="0.35">
      <c r="B20" s="58"/>
      <c r="C20" s="149"/>
      <c r="D20" s="252" t="s">
        <v>99</v>
      </c>
      <c r="E20" s="59">
        <f>SUM(E13:E19)</f>
        <v>0</v>
      </c>
      <c r="F20" s="59">
        <f t="shared" ref="F20:L20" si="2">SUM(F13:F19)</f>
        <v>0</v>
      </c>
      <c r="G20" s="59">
        <f t="shared" si="2"/>
        <v>0</v>
      </c>
      <c r="H20" s="59">
        <f t="shared" si="2"/>
        <v>0</v>
      </c>
      <c r="I20" s="59">
        <f t="shared" si="2"/>
        <v>0</v>
      </c>
      <c r="J20" s="59">
        <f t="shared" si="2"/>
        <v>0</v>
      </c>
      <c r="K20" s="59">
        <f t="shared" si="2"/>
        <v>0</v>
      </c>
      <c r="L20" s="59">
        <f t="shared" si="2"/>
        <v>0</v>
      </c>
      <c r="M20" s="59">
        <f>SUM(M13:M19)</f>
        <v>0</v>
      </c>
      <c r="Q20" s="38"/>
      <c r="IT20"/>
      <c r="IU20"/>
      <c r="IV20"/>
      <c r="IW20"/>
    </row>
    <row r="21" spans="2:257" s="35" customFormat="1" ht="39.65" customHeight="1" x14ac:dyDescent="0.35">
      <c r="B21" s="149"/>
      <c r="C21" s="149"/>
      <c r="D21" s="253" t="s">
        <v>100</v>
      </c>
      <c r="E21" s="305" t="str">
        <f>IF(E20=E10,"No-exact match",IF(E20&gt;E10,"No-more funding available than needed", "Yes shortfall"))</f>
        <v>No-exact match</v>
      </c>
      <c r="F21" s="305" t="str">
        <f t="shared" ref="F21:M21" si="3">IF(F20=F10,"No-exact match",IF(F20&gt;F10,"No-more funding available than needed", "Yes shortfall"))</f>
        <v>No-exact match</v>
      </c>
      <c r="G21" s="305" t="str">
        <f t="shared" si="3"/>
        <v>No-exact match</v>
      </c>
      <c r="H21" s="305" t="str">
        <f t="shared" si="3"/>
        <v>No-exact match</v>
      </c>
      <c r="I21" s="305" t="str">
        <f t="shared" si="3"/>
        <v>No-exact match</v>
      </c>
      <c r="J21" s="305" t="str">
        <f t="shared" si="3"/>
        <v>No-exact match</v>
      </c>
      <c r="K21" s="305" t="str">
        <f t="shared" si="3"/>
        <v>No-exact match</v>
      </c>
      <c r="L21" s="305" t="str">
        <f t="shared" si="3"/>
        <v>No-exact match</v>
      </c>
      <c r="M21" s="305" t="str">
        <f t="shared" si="3"/>
        <v>No-exact match</v>
      </c>
      <c r="Q21" s="38"/>
      <c r="IT21"/>
      <c r="IU21"/>
      <c r="IV21"/>
      <c r="IW21"/>
    </row>
    <row r="22" spans="2:257" s="35" customFormat="1" ht="19.5" customHeight="1" x14ac:dyDescent="0.35">
      <c r="B22" s="58"/>
      <c r="C22" s="149"/>
      <c r="D22" s="252" t="s">
        <v>101</v>
      </c>
      <c r="E22" s="59">
        <f>E10-E20</f>
        <v>0</v>
      </c>
      <c r="F22" s="59">
        <f t="shared" ref="F22:M22" si="4">F10-F20</f>
        <v>0</v>
      </c>
      <c r="G22" s="59">
        <f t="shared" si="4"/>
        <v>0</v>
      </c>
      <c r="H22" s="59">
        <f t="shared" si="4"/>
        <v>0</v>
      </c>
      <c r="I22" s="59">
        <f t="shared" si="4"/>
        <v>0</v>
      </c>
      <c r="J22" s="59">
        <f t="shared" si="4"/>
        <v>0</v>
      </c>
      <c r="K22" s="59">
        <f t="shared" si="4"/>
        <v>0</v>
      </c>
      <c r="L22" s="59">
        <f t="shared" si="4"/>
        <v>0</v>
      </c>
      <c r="M22" s="59">
        <f t="shared" si="4"/>
        <v>0</v>
      </c>
      <c r="Q22" s="38"/>
      <c r="IT22"/>
      <c r="IU22"/>
      <c r="IV22"/>
      <c r="IW22"/>
    </row>
    <row r="24" spans="2:257" s="35" customFormat="1" ht="19.5" customHeight="1" x14ac:dyDescent="0.35">
      <c r="Q24" s="38"/>
      <c r="IT24"/>
      <c r="IU24"/>
      <c r="IV24"/>
      <c r="IW24"/>
    </row>
    <row r="25" spans="2:257" ht="20.75" customHeight="1" x14ac:dyDescent="0.35">
      <c r="B25" s="262" t="s">
        <v>102</v>
      </c>
      <c r="C25" s="250"/>
      <c r="D25" s="250"/>
      <c r="E25" s="61" t="str">
        <f>'A. Financial Analysis'!H3</f>
        <v>2021/22</v>
      </c>
      <c r="F25" s="61" t="str">
        <f>'A. Financial Analysis'!I3</f>
        <v>2022/23</v>
      </c>
      <c r="G25" s="61" t="str">
        <f>'A. Financial Analysis'!J3</f>
        <v>yy/yy</v>
      </c>
      <c r="H25" s="61" t="str">
        <f>'A. Financial Analysis'!K3</f>
        <v>yy/yy</v>
      </c>
      <c r="I25" s="61" t="str">
        <f>'A. Financial Analysis'!L3</f>
        <v>yy/yy</v>
      </c>
      <c r="J25" s="61" t="str">
        <f>'A. Financial Analysis'!M3</f>
        <v>yy/yy</v>
      </c>
      <c r="K25" s="61" t="str">
        <f>'A. Financial Analysis'!N3</f>
        <v>yy/yy</v>
      </c>
      <c r="L25" s="61" t="str">
        <f>'A. Financial Analysis'!O3</f>
        <v>yy/yy</v>
      </c>
      <c r="M25" s="61" t="str">
        <f>'A. Financial Analysis'!P3</f>
        <v>yy/yy</v>
      </c>
      <c r="N25" s="250"/>
      <c r="O25" s="250"/>
      <c r="P25" s="250"/>
      <c r="Q25" s="259"/>
    </row>
    <row r="26" spans="2:257" ht="20.75" customHeight="1" x14ac:dyDescent="0.35">
      <c r="B26" s="225"/>
      <c r="C26" s="225"/>
      <c r="D26" s="225"/>
      <c r="E26" s="76">
        <f>'A. Financial Analysis'!H2</f>
        <v>1</v>
      </c>
      <c r="F26" s="76">
        <f>'A. Financial Analysis'!I2</f>
        <v>2</v>
      </c>
      <c r="G26" s="76">
        <f>'A. Financial Analysis'!J2</f>
        <v>3</v>
      </c>
      <c r="H26" s="76">
        <f>'A. Financial Analysis'!K2</f>
        <v>4</v>
      </c>
      <c r="I26" s="76">
        <f>'A. Financial Analysis'!L2</f>
        <v>5</v>
      </c>
      <c r="J26" s="76">
        <f>'A. Financial Analysis'!M2</f>
        <v>6</v>
      </c>
      <c r="K26" s="76">
        <f>'A. Financial Analysis'!N2</f>
        <v>7</v>
      </c>
      <c r="L26" s="76">
        <f>'A. Financial Analysis'!O2</f>
        <v>8</v>
      </c>
      <c r="M26" s="76">
        <f>'A. Financial Analysis'!P2</f>
        <v>9</v>
      </c>
      <c r="N26" s="225"/>
      <c r="O26" s="225"/>
      <c r="P26" s="225"/>
      <c r="Q26" s="260"/>
    </row>
    <row r="27" spans="2:257" s="35" customFormat="1" ht="18.649999999999999" customHeight="1" x14ac:dyDescent="0.35">
      <c r="B27" s="388" t="s">
        <v>103</v>
      </c>
      <c r="C27" s="389"/>
      <c r="D27" s="390"/>
      <c r="E27" s="75">
        <f>'A. Financial Analysis'!H63</f>
        <v>0</v>
      </c>
      <c r="F27" s="75">
        <f>'A. Financial Analysis'!I63</f>
        <v>0</v>
      </c>
      <c r="G27" s="75">
        <f>'A. Financial Analysis'!J63</f>
        <v>0</v>
      </c>
      <c r="H27" s="75">
        <f>'A. Financial Analysis'!K63</f>
        <v>0</v>
      </c>
      <c r="I27" s="75">
        <f>'A. Financial Analysis'!L63</f>
        <v>0</v>
      </c>
      <c r="J27" s="75">
        <f>'A. Financial Analysis'!M63</f>
        <v>0</v>
      </c>
      <c r="K27" s="75">
        <f>'A. Financial Analysis'!N63</f>
        <v>0</v>
      </c>
      <c r="L27" s="75">
        <f>'A. Financial Analysis'!O63</f>
        <v>0</v>
      </c>
      <c r="M27" s="75">
        <f>'A. Financial Analysis'!P63</f>
        <v>0</v>
      </c>
      <c r="Q27" s="38"/>
      <c r="IT27"/>
      <c r="IU27"/>
      <c r="IV27"/>
      <c r="IW27"/>
    </row>
    <row r="28" spans="2:257" ht="17.149999999999999" customHeight="1" x14ac:dyDescent="0.35">
      <c r="B28" s="148" t="s">
        <v>104</v>
      </c>
      <c r="C28" s="148"/>
      <c r="D28" s="148"/>
      <c r="E28" s="148"/>
      <c r="F28" s="148"/>
      <c r="G28" s="148"/>
      <c r="H28" s="148"/>
      <c r="I28" s="148"/>
      <c r="J28" s="148"/>
      <c r="K28" s="148"/>
      <c r="L28" s="148"/>
      <c r="M28" s="148"/>
      <c r="N28" s="386" t="s">
        <v>92</v>
      </c>
      <c r="O28" s="386" t="s">
        <v>93</v>
      </c>
      <c r="P28" s="386" t="s">
        <v>94</v>
      </c>
      <c r="Q28" s="396" t="s">
        <v>95</v>
      </c>
    </row>
    <row r="29" spans="2:257" ht="17.149999999999999" customHeight="1" x14ac:dyDescent="0.35">
      <c r="B29" s="222" t="s">
        <v>97</v>
      </c>
      <c r="C29" s="394" t="s">
        <v>105</v>
      </c>
      <c r="D29" s="394"/>
      <c r="E29" s="148" t="str">
        <f t="shared" ref="E29:M29" si="5">E5</f>
        <v>2021/22</v>
      </c>
      <c r="F29" s="148" t="str">
        <f t="shared" si="5"/>
        <v>2022/23</v>
      </c>
      <c r="G29" s="148" t="str">
        <f t="shared" si="5"/>
        <v>yy/yy</v>
      </c>
      <c r="H29" s="148" t="str">
        <f t="shared" si="5"/>
        <v>yy/yy</v>
      </c>
      <c r="I29" s="148" t="str">
        <f t="shared" si="5"/>
        <v>yy/yy</v>
      </c>
      <c r="J29" s="148" t="str">
        <f t="shared" si="5"/>
        <v>yy/yy</v>
      </c>
      <c r="K29" s="148" t="str">
        <f t="shared" si="5"/>
        <v>yy/yy</v>
      </c>
      <c r="L29" s="148" t="str">
        <f t="shared" si="5"/>
        <v>yy/yy</v>
      </c>
      <c r="M29" s="148" t="str">
        <f t="shared" si="5"/>
        <v>yy/yy</v>
      </c>
      <c r="N29" s="387"/>
      <c r="O29" s="387"/>
      <c r="P29" s="387"/>
      <c r="Q29" s="397"/>
    </row>
    <row r="30" spans="2:257" s="35" customFormat="1" ht="24" customHeight="1" x14ac:dyDescent="0.35">
      <c r="B30" s="151"/>
      <c r="C30" s="385"/>
      <c r="D30" s="385"/>
      <c r="E30" s="77"/>
      <c r="F30" s="77"/>
      <c r="G30" s="77"/>
      <c r="H30" s="77"/>
      <c r="I30" s="77"/>
      <c r="J30" s="77"/>
      <c r="K30" s="77"/>
      <c r="L30" s="77"/>
      <c r="M30" s="77"/>
      <c r="N30" s="181"/>
      <c r="O30" s="78"/>
      <c r="P30" s="181"/>
      <c r="Q30" s="264"/>
      <c r="IT30"/>
      <c r="IU30"/>
      <c r="IV30"/>
      <c r="IW30"/>
    </row>
    <row r="31" spans="2:257" s="35" customFormat="1" ht="24" customHeight="1" x14ac:dyDescent="0.35">
      <c r="B31" s="151"/>
      <c r="C31" s="395"/>
      <c r="D31" s="395"/>
      <c r="E31" s="77"/>
      <c r="F31" s="77"/>
      <c r="G31" s="77"/>
      <c r="H31" s="77"/>
      <c r="I31" s="77"/>
      <c r="J31" s="77"/>
      <c r="K31" s="77"/>
      <c r="L31" s="77"/>
      <c r="M31" s="77"/>
      <c r="N31" s="79"/>
      <c r="O31" s="79"/>
      <c r="P31" s="181"/>
      <c r="Q31" s="265"/>
      <c r="IT31"/>
      <c r="IU31"/>
      <c r="IV31"/>
      <c r="IW31"/>
    </row>
    <row r="32" spans="2:257" s="35" customFormat="1" ht="24" customHeight="1" x14ac:dyDescent="0.35">
      <c r="B32" s="151"/>
      <c r="C32" s="385"/>
      <c r="D32" s="385"/>
      <c r="E32" s="77"/>
      <c r="F32" s="77"/>
      <c r="G32" s="77"/>
      <c r="H32" s="77"/>
      <c r="I32" s="77"/>
      <c r="J32" s="77"/>
      <c r="K32" s="77"/>
      <c r="L32" s="77"/>
      <c r="M32" s="77"/>
      <c r="N32" s="79"/>
      <c r="O32" s="79"/>
      <c r="P32" s="181"/>
      <c r="Q32" s="265"/>
      <c r="IT32"/>
      <c r="IU32"/>
      <c r="IV32"/>
      <c r="IW32"/>
    </row>
    <row r="33" spans="2:257" s="35" customFormat="1" ht="24" customHeight="1" x14ac:dyDescent="0.35">
      <c r="B33" s="151"/>
      <c r="C33" s="385"/>
      <c r="D33" s="385"/>
      <c r="E33" s="77"/>
      <c r="F33" s="77"/>
      <c r="G33" s="77"/>
      <c r="H33" s="77"/>
      <c r="I33" s="77"/>
      <c r="J33" s="77"/>
      <c r="K33" s="77"/>
      <c r="L33" s="77"/>
      <c r="M33" s="77"/>
      <c r="N33" s="79"/>
      <c r="O33" s="79"/>
      <c r="P33" s="181"/>
      <c r="Q33" s="265"/>
      <c r="IT33"/>
      <c r="IU33"/>
      <c r="IV33"/>
      <c r="IW33"/>
    </row>
    <row r="34" spans="2:257" s="35" customFormat="1" ht="24" customHeight="1" x14ac:dyDescent="0.35">
      <c r="B34" s="151"/>
      <c r="C34" s="385"/>
      <c r="D34" s="385"/>
      <c r="E34" s="77"/>
      <c r="F34" s="77"/>
      <c r="G34" s="77"/>
      <c r="H34" s="77"/>
      <c r="I34" s="77"/>
      <c r="J34" s="77"/>
      <c r="K34" s="77"/>
      <c r="L34" s="77"/>
      <c r="M34" s="77"/>
      <c r="N34" s="79"/>
      <c r="O34" s="79"/>
      <c r="P34" s="181"/>
      <c r="Q34" s="265"/>
      <c r="IT34"/>
      <c r="IU34"/>
      <c r="IV34"/>
      <c r="IW34"/>
    </row>
    <row r="35" spans="2:257" s="35" customFormat="1" ht="24" customHeight="1" x14ac:dyDescent="0.35">
      <c r="B35" s="58"/>
      <c r="C35" s="149"/>
      <c r="D35" s="252" t="s">
        <v>106</v>
      </c>
      <c r="E35" s="59">
        <f>SUM(E30:E34)</f>
        <v>0</v>
      </c>
      <c r="F35" s="59">
        <f t="shared" ref="F35:M35" si="6">SUM(F30:F34)</f>
        <v>0</v>
      </c>
      <c r="G35" s="59">
        <f t="shared" si="6"/>
        <v>0</v>
      </c>
      <c r="H35" s="59">
        <f t="shared" si="6"/>
        <v>0</v>
      </c>
      <c r="I35" s="59">
        <f t="shared" si="6"/>
        <v>0</v>
      </c>
      <c r="J35" s="59">
        <f t="shared" si="6"/>
        <v>0</v>
      </c>
      <c r="K35" s="59">
        <f t="shared" si="6"/>
        <v>0</v>
      </c>
      <c r="L35" s="59">
        <f t="shared" si="6"/>
        <v>0</v>
      </c>
      <c r="M35" s="59">
        <f t="shared" si="6"/>
        <v>0</v>
      </c>
      <c r="Q35" s="38"/>
      <c r="IT35"/>
      <c r="IU35"/>
      <c r="IV35"/>
      <c r="IW35"/>
    </row>
    <row r="36" spans="2:257" s="35" customFormat="1" ht="56.15" customHeight="1" x14ac:dyDescent="0.35">
      <c r="B36" s="149"/>
      <c r="C36" s="149"/>
      <c r="D36" s="253" t="s">
        <v>100</v>
      </c>
      <c r="E36" s="305" t="str">
        <f>IF(E35=E27,"No-exact match",IF(E35&gt;E27,"No-more funding available than needed", "Yes shortfall"))</f>
        <v>No-exact match</v>
      </c>
      <c r="F36" s="305" t="str">
        <f t="shared" ref="F36:M36" si="7">IF(F35=F27,"No-exact match",IF(F35&gt;F27,"No-more funding available than needed", "Yes shortfall"))</f>
        <v>No-exact match</v>
      </c>
      <c r="G36" s="305" t="str">
        <f t="shared" si="7"/>
        <v>No-exact match</v>
      </c>
      <c r="H36" s="305" t="str">
        <f t="shared" si="7"/>
        <v>No-exact match</v>
      </c>
      <c r="I36" s="305" t="str">
        <f t="shared" si="7"/>
        <v>No-exact match</v>
      </c>
      <c r="J36" s="305" t="str">
        <f t="shared" si="7"/>
        <v>No-exact match</v>
      </c>
      <c r="K36" s="305" t="str">
        <f t="shared" si="7"/>
        <v>No-exact match</v>
      </c>
      <c r="L36" s="305" t="str">
        <f t="shared" si="7"/>
        <v>No-exact match</v>
      </c>
      <c r="M36" s="305" t="str">
        <f t="shared" si="7"/>
        <v>No-exact match</v>
      </c>
      <c r="Q36" s="38"/>
      <c r="IT36"/>
      <c r="IU36"/>
      <c r="IV36"/>
      <c r="IW36"/>
    </row>
    <row r="37" spans="2:257" s="35" customFormat="1" ht="24" customHeight="1" x14ac:dyDescent="0.35">
      <c r="B37" s="149"/>
      <c r="C37" s="149"/>
      <c r="D37" s="252" t="s">
        <v>101</v>
      </c>
      <c r="E37" s="59">
        <f>E27-E35</f>
        <v>0</v>
      </c>
      <c r="F37" s="59">
        <f t="shared" ref="F37:M37" si="8">F27-F35</f>
        <v>0</v>
      </c>
      <c r="G37" s="59">
        <f t="shared" si="8"/>
        <v>0</v>
      </c>
      <c r="H37" s="59">
        <f t="shared" si="8"/>
        <v>0</v>
      </c>
      <c r="I37" s="59">
        <f t="shared" si="8"/>
        <v>0</v>
      </c>
      <c r="J37" s="59">
        <f t="shared" si="8"/>
        <v>0</v>
      </c>
      <c r="K37" s="59">
        <f t="shared" si="8"/>
        <v>0</v>
      </c>
      <c r="L37" s="59">
        <f t="shared" si="8"/>
        <v>0</v>
      </c>
      <c r="M37" s="59">
        <f t="shared" si="8"/>
        <v>0</v>
      </c>
      <c r="Q37" s="38"/>
      <c r="IT37"/>
      <c r="IU37"/>
      <c r="IV37"/>
      <c r="IW37"/>
    </row>
    <row r="39" spans="2:257" s="35" customFormat="1" ht="12" customHeight="1" x14ac:dyDescent="0.35">
      <c r="Q39" s="38"/>
      <c r="IT39"/>
      <c r="IU39"/>
      <c r="IV39"/>
      <c r="IW39"/>
    </row>
    <row r="41" spans="2:257" x14ac:dyDescent="0.35">
      <c r="N41" s="35"/>
    </row>
  </sheetData>
  <mergeCells count="20">
    <mergeCell ref="Q28:Q29"/>
    <mergeCell ref="N11:N12"/>
    <mergeCell ref="O11:O12"/>
    <mergeCell ref="P11:P12"/>
    <mergeCell ref="Q11:Q12"/>
    <mergeCell ref="C33:D33"/>
    <mergeCell ref="C32:D32"/>
    <mergeCell ref="C34:D34"/>
    <mergeCell ref="B1:P1"/>
    <mergeCell ref="N28:N29"/>
    <mergeCell ref="O28:O29"/>
    <mergeCell ref="P28:P29"/>
    <mergeCell ref="B27:D27"/>
    <mergeCell ref="B10:D10"/>
    <mergeCell ref="C29:D29"/>
    <mergeCell ref="B7:D7"/>
    <mergeCell ref="B8:D8"/>
    <mergeCell ref="B9:D9"/>
    <mergeCell ref="C30:D30"/>
    <mergeCell ref="C31:D31"/>
  </mergeCells>
  <phoneticPr fontId="34" type="noConversion"/>
  <conditionalFormatting sqref="E3:M3">
    <cfRule type="cellIs" dxfId="66" priority="49" operator="greaterThan">
      <formula>0</formula>
    </cfRule>
    <cfRule type="cellIs" dxfId="65" priority="50" operator="lessThan">
      <formula>0</formula>
    </cfRule>
    <cfRule type="cellIs" dxfId="64" priority="51" operator="greaterThan">
      <formula>12</formula>
    </cfRule>
  </conditionalFormatting>
  <conditionalFormatting sqref="P13:P14 P19">
    <cfRule type="containsText" dxfId="63" priority="46" operator="containsText" text="Identified ">
      <formula>NOT(ISERROR(SEARCH("Identified ",P13)))</formula>
    </cfRule>
  </conditionalFormatting>
  <conditionalFormatting sqref="E21:M21">
    <cfRule type="containsText" dxfId="62" priority="6" operator="containsText" text="Yes">
      <formula>NOT(ISERROR(SEARCH("Yes",E21)))</formula>
    </cfRule>
    <cfRule type="containsText" dxfId="61" priority="7" operator="containsText" text="No">
      <formula>NOT(ISERROR(SEARCH("No",E21)))</formula>
    </cfRule>
    <cfRule type="cellIs" dxfId="60" priority="8" operator="lessThan">
      <formula>"Yes"</formula>
    </cfRule>
    <cfRule type="containsText" dxfId="59" priority="41" operator="containsText" text="false">
      <formula>NOT(ISERROR(SEARCH("false",E21)))</formula>
    </cfRule>
    <cfRule type="containsText" dxfId="58" priority="42" operator="containsText" text="true">
      <formula>NOT(ISERROR(SEARCH("true",E21)))</formula>
    </cfRule>
  </conditionalFormatting>
  <conditionalFormatting sqref="P15">
    <cfRule type="containsText" dxfId="57" priority="38" operator="containsText" text="Identified ">
      <formula>NOT(ISERROR(SEARCH("Identified ",P15)))</formula>
    </cfRule>
  </conditionalFormatting>
  <conditionalFormatting sqref="P16">
    <cfRule type="containsText" dxfId="56" priority="37" operator="containsText" text="Identified ">
      <formula>NOT(ISERROR(SEARCH("Identified ",P16)))</formula>
    </cfRule>
  </conditionalFormatting>
  <conditionalFormatting sqref="P31 P33:P34">
    <cfRule type="containsText" dxfId="55" priority="33" operator="containsText" text="Identified ">
      <formula>NOT(ISERROR(SEARCH("Identified ",P31)))</formula>
    </cfRule>
  </conditionalFormatting>
  <conditionalFormatting sqref="P13:P16 P19">
    <cfRule type="containsText" dxfId="54" priority="34" operator="containsText" text="2. Pr">
      <formula>NOT(ISERROR(SEARCH("2. Pr",P13)))</formula>
    </cfRule>
    <cfRule type="containsText" dxfId="53" priority="35" operator="containsText" text="Agreed &amp; Finalised">
      <formula>NOT(ISERROR(SEARCH("Agreed &amp; Finalised",P13)))</formula>
    </cfRule>
  </conditionalFormatting>
  <conditionalFormatting sqref="P32">
    <cfRule type="containsText" dxfId="52" priority="32" operator="containsText" text="Identified ">
      <formula>NOT(ISERROR(SEARCH("Identified ",P32)))</formula>
    </cfRule>
  </conditionalFormatting>
  <conditionalFormatting sqref="P31:P34">
    <cfRule type="containsText" dxfId="51" priority="30" operator="containsText" text="2. Pr">
      <formula>NOT(ISERROR(SEARCH("2. Pr",P31)))</formula>
    </cfRule>
    <cfRule type="containsText" dxfId="50" priority="31" operator="containsText" text="Agreed &amp; Finalised">
      <formula>NOT(ISERROR(SEARCH("Agreed &amp; Finalised",P31)))</formula>
    </cfRule>
  </conditionalFormatting>
  <conditionalFormatting sqref="E3:M3">
    <cfRule type="containsText" dxfId="49" priority="28" operator="containsText" text="No">
      <formula>NOT(ISERROR(SEARCH("No",E3)))</formula>
    </cfRule>
    <cfRule type="containsText" dxfId="48" priority="29" operator="containsText" text="Yes">
      <formula>NOT(ISERROR(SEARCH("Yes",E3)))</formula>
    </cfRule>
  </conditionalFormatting>
  <conditionalFormatting sqref="P14">
    <cfRule type="containsText" dxfId="47" priority="27" operator="containsText" text="Identified ">
      <formula>NOT(ISERROR(SEARCH("Identified ",P14)))</formula>
    </cfRule>
  </conditionalFormatting>
  <conditionalFormatting sqref="P30">
    <cfRule type="containsText" dxfId="46" priority="26" operator="containsText" text="Identified ">
      <formula>NOT(ISERROR(SEARCH("Identified ",P30)))</formula>
    </cfRule>
  </conditionalFormatting>
  <conditionalFormatting sqref="P30">
    <cfRule type="containsText" dxfId="45" priority="24" operator="containsText" text="2. Pr">
      <formula>NOT(ISERROR(SEARCH("2. Pr",P30)))</formula>
    </cfRule>
    <cfRule type="containsText" dxfId="44" priority="25" operator="containsText" text="Agreed &amp; Finalised">
      <formula>NOT(ISERROR(SEARCH("Agreed &amp; Finalised",P30)))</formula>
    </cfRule>
  </conditionalFormatting>
  <conditionalFormatting sqref="P18">
    <cfRule type="containsText" dxfId="43" priority="23" operator="containsText" text="Identified ">
      <formula>NOT(ISERROR(SEARCH("Identified ",P18)))</formula>
    </cfRule>
  </conditionalFormatting>
  <conditionalFormatting sqref="P18">
    <cfRule type="containsText" dxfId="42" priority="21" operator="containsText" text="2. Pr">
      <formula>NOT(ISERROR(SEARCH("2. Pr",P18)))</formula>
    </cfRule>
    <cfRule type="containsText" dxfId="41" priority="22" operator="containsText" text="Agreed &amp; Finalised">
      <formula>NOT(ISERROR(SEARCH("Agreed &amp; Finalised",P18)))</formula>
    </cfRule>
  </conditionalFormatting>
  <conditionalFormatting sqref="P19">
    <cfRule type="containsText" dxfId="40" priority="17" operator="containsText" text="Identified ">
      <formula>NOT(ISERROR(SEARCH("Identified ",P19)))</formula>
    </cfRule>
  </conditionalFormatting>
  <conditionalFormatting sqref="P19">
    <cfRule type="containsText" dxfId="39" priority="15" operator="containsText" text="2. Pr">
      <formula>NOT(ISERROR(SEARCH("2. Pr",P19)))</formula>
    </cfRule>
    <cfRule type="containsText" dxfId="38" priority="16" operator="containsText" text="Agreed &amp; Finalised">
      <formula>NOT(ISERROR(SEARCH("Agreed &amp; Finalised",P19)))</formula>
    </cfRule>
  </conditionalFormatting>
  <conditionalFormatting sqref="P18">
    <cfRule type="containsText" dxfId="37" priority="14" operator="containsText" text="Identified ">
      <formula>NOT(ISERROR(SEARCH("Identified ",P18)))</formula>
    </cfRule>
  </conditionalFormatting>
  <conditionalFormatting sqref="P18">
    <cfRule type="containsText" dxfId="36" priority="12" operator="containsText" text="2. Pr">
      <formula>NOT(ISERROR(SEARCH("2. Pr",P18)))</formula>
    </cfRule>
    <cfRule type="containsText" dxfId="35" priority="13" operator="containsText" text="Agreed &amp; Finalised">
      <formula>NOT(ISERROR(SEARCH("Agreed &amp; Finalised",P18)))</formula>
    </cfRule>
  </conditionalFormatting>
  <conditionalFormatting sqref="P17">
    <cfRule type="containsText" dxfId="34" priority="11" operator="containsText" text="Identified ">
      <formula>NOT(ISERROR(SEARCH("Identified ",P17)))</formula>
    </cfRule>
  </conditionalFormatting>
  <conditionalFormatting sqref="P17">
    <cfRule type="containsText" dxfId="33" priority="9" operator="containsText" text="2. Pr">
      <formula>NOT(ISERROR(SEARCH("2. Pr",P17)))</formula>
    </cfRule>
    <cfRule type="containsText" dxfId="32" priority="10" operator="containsText" text="Agreed &amp; Finalised">
      <formula>NOT(ISERROR(SEARCH("Agreed &amp; Finalised",P17)))</formula>
    </cfRule>
  </conditionalFormatting>
  <conditionalFormatting sqref="E36:M36">
    <cfRule type="containsText" dxfId="31" priority="1" operator="containsText" text="Yes">
      <formula>NOT(ISERROR(SEARCH("Yes",E36)))</formula>
    </cfRule>
    <cfRule type="containsText" dxfId="30" priority="2" operator="containsText" text="No">
      <formula>NOT(ISERROR(SEARCH("No",E36)))</formula>
    </cfRule>
    <cfRule type="cellIs" dxfId="29" priority="3" operator="lessThan">
      <formula>"Yes"</formula>
    </cfRule>
    <cfRule type="containsText" dxfId="28" priority="4" operator="containsText" text="false">
      <formula>NOT(ISERROR(SEARCH("false",E36)))</formula>
    </cfRule>
    <cfRule type="containsText" dxfId="27" priority="5" operator="containsText" text="true">
      <formula>NOT(ISERROR(SEARCH("true",E36)))</formula>
    </cfRule>
  </conditionalFormatting>
  <dataValidations count="3">
    <dataValidation type="list" allowBlank="1" showInputMessage="1" showErrorMessage="1" sqref="C13:C19" xr:uid="{0630A89F-4E4B-443E-BA5C-E0FC52209802}">
      <formula1>"Capital, Existing Revenue Budget, New Revenue Income/Savings, Reserves, 3rd party source/grant, Other"</formula1>
    </dataValidation>
    <dataValidation type="list" allowBlank="1" showInputMessage="1" showErrorMessage="1" sqref="B30:B34" xr:uid="{3DD3924A-7AD5-4D77-A633-1CC78909B7EA}">
      <formula1>"Existing Revenue Budget, New Revenue Income/Savings, Reserves, 3rd party source/grant, Other"</formula1>
    </dataValidation>
    <dataValidation type="list" allowBlank="1" showInputMessage="1" showErrorMessage="1" sqref="P30:P34 P13:P19" xr:uid="{45FBC005-B4FC-4B1A-A9EB-9FC3B41BDE11}">
      <formula1>"1. Proposed funding identified but not agreed, 2. Proposed funding endorsed but not finalised, 3. Agreed &amp; Finalised"</formula1>
    </dataValidation>
  </dataValidations>
  <pageMargins left="0.7" right="0.7" top="0.75" bottom="0.75" header="0.3" footer="0.3"/>
  <pageSetup paperSize="9" scale="2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Box">
              <controlPr defaultSize="0" autoFill="0" autoLine="0" autoPict="0">
                <anchor moveWithCells="1" sizeWithCells="1">
                  <from>
                    <xdr:col>16</xdr:col>
                    <xdr:colOff>0</xdr:colOff>
                    <xdr:row>0</xdr:row>
                    <xdr:rowOff>0</xdr:rowOff>
                  </from>
                  <to>
                    <xdr:col>16</xdr:col>
                    <xdr:colOff>0</xdr:colOff>
                    <xdr:row>0</xdr:row>
                    <xdr:rowOff>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sizeWithCells="1">
                  <from>
                    <xdr:col>14</xdr:col>
                    <xdr:colOff>139700</xdr:colOff>
                    <xdr:row>0</xdr:row>
                    <xdr:rowOff>0</xdr:rowOff>
                  </from>
                  <to>
                    <xdr:col>16</xdr:col>
                    <xdr:colOff>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08DB8FB-E207-492D-8A13-7955C5455D73}">
          <x14:formula1>
            <xm:f>'Lookups &amp; Definitions'!$F$12:$F$14</xm:f>
          </x14:formula1>
          <xm:sqref>B13:B19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Q48"/>
  <sheetViews>
    <sheetView showGridLines="0" zoomScale="50" zoomScaleNormal="50" zoomScaleSheetLayoutView="40" workbookViewId="0">
      <selection activeCell="K15" sqref="K15:N19"/>
    </sheetView>
  </sheetViews>
  <sheetFormatPr defaultColWidth="11.54296875" defaultRowHeight="14.5" x14ac:dyDescent="0.35"/>
  <cols>
    <col min="1" max="1" width="2.6328125" customWidth="1"/>
    <col min="2" max="2" width="3.54296875" customWidth="1"/>
    <col min="3" max="3" width="29.6328125" style="2" customWidth="1"/>
    <col min="4" max="4" width="10" style="2" customWidth="1"/>
    <col min="5" max="5" width="3.36328125" style="2" customWidth="1"/>
    <col min="6" max="6" width="42.453125" style="2" customWidth="1"/>
    <col min="7" max="7" width="48.36328125" style="2" customWidth="1"/>
    <col min="8" max="8" width="12.453125" style="2" customWidth="1"/>
    <col min="9" max="9" width="16" style="2" customWidth="1"/>
    <col min="10" max="15" width="16.54296875" style="2" customWidth="1"/>
    <col min="16" max="16" width="12.36328125" style="2" customWidth="1"/>
    <col min="17" max="17" width="14.36328125" customWidth="1"/>
    <col min="18" max="18" width="4.6328125" customWidth="1"/>
  </cols>
  <sheetData>
    <row r="1" spans="2:17" s="39" customFormat="1" ht="35.25" customHeight="1" x14ac:dyDescent="0.35">
      <c r="B1" s="353" t="s">
        <v>107</v>
      </c>
      <c r="C1" s="353"/>
      <c r="D1" s="353"/>
      <c r="E1" s="353"/>
      <c r="F1" s="353"/>
      <c r="G1" s="353"/>
      <c r="H1" s="353"/>
      <c r="I1" s="353"/>
      <c r="J1" s="353"/>
      <c r="K1" s="353"/>
      <c r="L1" s="353"/>
      <c r="M1" s="353"/>
      <c r="N1" s="353"/>
      <c r="O1" s="353"/>
      <c r="P1" s="353"/>
      <c r="Q1" s="353"/>
    </row>
    <row r="2" spans="2:17" s="39" customFormat="1" ht="7.5" customHeight="1" x14ac:dyDescent="0.35"/>
    <row r="3" spans="2:17" s="35" customFormat="1" ht="20.25" customHeight="1" x14ac:dyDescent="0.35">
      <c r="B3" s="401" t="s">
        <v>108</v>
      </c>
      <c r="C3" s="401"/>
      <c r="D3" s="401"/>
      <c r="E3" s="401"/>
      <c r="F3" s="401"/>
      <c r="G3" s="401"/>
      <c r="H3" s="401"/>
      <c r="I3" s="401"/>
      <c r="J3" s="401"/>
      <c r="K3" s="401"/>
      <c r="L3" s="401"/>
      <c r="M3" s="401"/>
      <c r="N3" s="401"/>
      <c r="O3" s="401"/>
      <c r="P3" s="401"/>
      <c r="Q3" s="401"/>
    </row>
    <row r="4" spans="2:17" s="35" customFormat="1" ht="30" customHeight="1" x14ac:dyDescent="0.35">
      <c r="B4" s="427" t="s">
        <v>109</v>
      </c>
      <c r="C4" s="342"/>
      <c r="D4" s="430"/>
      <c r="E4" s="431"/>
      <c r="F4" s="431"/>
      <c r="G4" s="431"/>
      <c r="H4" s="431"/>
      <c r="I4" s="432"/>
      <c r="J4" s="41" t="s">
        <v>8</v>
      </c>
      <c r="K4" s="436"/>
      <c r="L4" s="437"/>
      <c r="M4" s="428" t="s">
        <v>110</v>
      </c>
      <c r="N4" s="429"/>
      <c r="O4" s="422"/>
      <c r="P4" s="422"/>
      <c r="Q4" s="422"/>
    </row>
    <row r="5" spans="2:17" s="35" customFormat="1" ht="29.25" customHeight="1" x14ac:dyDescent="0.35">
      <c r="B5" s="427" t="s">
        <v>111</v>
      </c>
      <c r="C5" s="342"/>
      <c r="D5" s="433"/>
      <c r="E5" s="434"/>
      <c r="F5" s="434"/>
      <c r="G5" s="434"/>
      <c r="H5" s="434"/>
      <c r="I5" s="435"/>
      <c r="J5" s="40" t="s">
        <v>112</v>
      </c>
      <c r="K5" s="408"/>
      <c r="L5" s="408"/>
      <c r="M5" s="428" t="s">
        <v>113</v>
      </c>
      <c r="N5" s="429"/>
      <c r="O5" s="423"/>
      <c r="P5" s="424"/>
      <c r="Q5" s="425"/>
    </row>
    <row r="6" spans="2:17" s="35" customFormat="1" ht="29.25" customHeight="1" x14ac:dyDescent="0.35">
      <c r="B6" s="427" t="s">
        <v>114</v>
      </c>
      <c r="C6" s="342"/>
      <c r="D6" s="422"/>
      <c r="E6" s="422"/>
      <c r="F6" s="422"/>
      <c r="G6" s="422"/>
      <c r="H6" s="422"/>
      <c r="I6" s="422"/>
      <c r="J6" s="42" t="s">
        <v>115</v>
      </c>
      <c r="K6" s="466"/>
      <c r="L6" s="467"/>
      <c r="M6" s="428" t="s">
        <v>116</v>
      </c>
      <c r="N6" s="429"/>
      <c r="O6" s="426"/>
      <c r="P6" s="426"/>
      <c r="Q6" s="426"/>
    </row>
    <row r="7" spans="2:17" s="35" customFormat="1" ht="4.5" customHeight="1" x14ac:dyDescent="0.35"/>
    <row r="8" spans="2:17" s="35" customFormat="1" ht="20.25" customHeight="1" x14ac:dyDescent="0.35">
      <c r="B8" s="468" t="s">
        <v>117</v>
      </c>
      <c r="C8" s="468"/>
      <c r="D8" s="468"/>
      <c r="E8" s="468"/>
      <c r="F8" s="468"/>
      <c r="G8" s="468"/>
      <c r="H8" s="468"/>
      <c r="I8" s="468"/>
      <c r="J8" s="468"/>
      <c r="K8" s="468"/>
      <c r="L8" s="468"/>
      <c r="M8" s="468"/>
      <c r="N8" s="468"/>
      <c r="O8" s="468"/>
      <c r="P8" s="468"/>
      <c r="Q8" s="468"/>
    </row>
    <row r="9" spans="2:17" s="35" customFormat="1" ht="52.5" customHeight="1" x14ac:dyDescent="0.35">
      <c r="B9" s="427" t="s">
        <v>118</v>
      </c>
      <c r="C9" s="342"/>
      <c r="D9" s="469"/>
      <c r="E9" s="469"/>
      <c r="F9" s="469"/>
      <c r="G9" s="469"/>
      <c r="H9" s="469"/>
      <c r="I9" s="469"/>
      <c r="J9" s="469"/>
      <c r="K9" s="469"/>
      <c r="L9" s="469"/>
      <c r="M9" s="469"/>
      <c r="N9" s="469"/>
      <c r="O9" s="469"/>
      <c r="P9" s="469"/>
      <c r="Q9" s="469"/>
    </row>
    <row r="10" spans="2:17" s="35" customFormat="1" ht="6.75" customHeight="1" x14ac:dyDescent="0.35"/>
    <row r="11" spans="2:17" s="35" customFormat="1" ht="20.25" customHeight="1" x14ac:dyDescent="0.35">
      <c r="B11" s="468" t="s">
        <v>119</v>
      </c>
      <c r="C11" s="468"/>
      <c r="D11" s="468"/>
      <c r="E11" s="468"/>
      <c r="F11" s="468"/>
      <c r="G11" s="468"/>
      <c r="H11" s="468"/>
      <c r="I11" s="468"/>
      <c r="J11" s="468"/>
      <c r="K11" s="468"/>
      <c r="L11" s="468"/>
      <c r="M11" s="468"/>
      <c r="N11" s="468"/>
      <c r="O11" s="468"/>
      <c r="P11" s="468"/>
      <c r="Q11" s="468"/>
    </row>
    <row r="12" spans="2:17" s="35" customFormat="1" ht="39" customHeight="1" x14ac:dyDescent="0.35">
      <c r="B12" s="335"/>
      <c r="C12" s="335"/>
      <c r="D12" s="335"/>
      <c r="E12" s="335"/>
      <c r="F12" s="335"/>
      <c r="G12" s="335"/>
      <c r="H12" s="335"/>
      <c r="I12" s="335"/>
      <c r="J12" s="472" t="s">
        <v>120</v>
      </c>
      <c r="K12" s="473"/>
      <c r="L12" s="473"/>
      <c r="M12" s="473"/>
      <c r="N12" s="473"/>
      <c r="O12" s="473"/>
      <c r="P12" s="57"/>
      <c r="Q12" s="335"/>
    </row>
    <row r="13" spans="2:17" s="36" customFormat="1" ht="48" customHeight="1" x14ac:dyDescent="0.35">
      <c r="B13" s="43"/>
      <c r="C13" s="463" t="s">
        <v>121</v>
      </c>
      <c r="D13" s="464"/>
      <c r="E13" s="465"/>
      <c r="F13" s="43" t="s">
        <v>122</v>
      </c>
      <c r="G13" s="43" t="s">
        <v>123</v>
      </c>
      <c r="H13" s="43" t="s">
        <v>124</v>
      </c>
      <c r="I13" s="43" t="s">
        <v>125</v>
      </c>
      <c r="J13" s="48" t="s">
        <v>126</v>
      </c>
      <c r="K13" s="48" t="s">
        <v>127</v>
      </c>
      <c r="L13" s="48" t="s">
        <v>128</v>
      </c>
      <c r="M13" s="48" t="s">
        <v>129</v>
      </c>
      <c r="N13" s="48" t="s">
        <v>130</v>
      </c>
      <c r="O13" s="48" t="s">
        <v>131</v>
      </c>
      <c r="P13" s="470" t="s">
        <v>132</v>
      </c>
      <c r="Q13" s="471"/>
    </row>
    <row r="14" spans="2:17" ht="21" customHeight="1" x14ac:dyDescent="0.35">
      <c r="B14" s="155">
        <v>1</v>
      </c>
      <c r="C14" s="410"/>
      <c r="D14" s="411"/>
      <c r="E14" s="412"/>
      <c r="F14" s="333"/>
      <c r="G14" s="152"/>
      <c r="H14" s="47"/>
      <c r="I14" s="333"/>
      <c r="J14" s="44"/>
      <c r="K14" s="45"/>
      <c r="L14" s="45"/>
      <c r="M14" s="45"/>
      <c r="N14" s="45"/>
      <c r="O14" s="45"/>
      <c r="P14" s="400">
        <f t="shared" ref="P14:P23" si="0">SUM(J14:O14)</f>
        <v>0</v>
      </c>
      <c r="Q14" s="400"/>
    </row>
    <row r="15" spans="2:17" ht="21" customHeight="1" x14ac:dyDescent="0.35">
      <c r="B15" s="155">
        <v>2</v>
      </c>
      <c r="C15" s="410"/>
      <c r="D15" s="411"/>
      <c r="E15" s="412"/>
      <c r="F15" s="333"/>
      <c r="G15" s="152"/>
      <c r="H15" s="47"/>
      <c r="I15" s="333"/>
      <c r="J15" s="45"/>
      <c r="K15" s="45"/>
      <c r="L15" s="45"/>
      <c r="M15" s="45"/>
      <c r="N15" s="45"/>
      <c r="O15" s="45"/>
      <c r="P15" s="400">
        <f t="shared" si="0"/>
        <v>0</v>
      </c>
      <c r="Q15" s="400"/>
    </row>
    <row r="16" spans="2:17" ht="21" customHeight="1" x14ac:dyDescent="0.35">
      <c r="B16" s="155">
        <v>3</v>
      </c>
      <c r="C16" s="413"/>
      <c r="D16" s="414"/>
      <c r="E16" s="415"/>
      <c r="F16" s="333"/>
      <c r="G16" s="152"/>
      <c r="H16" s="47"/>
      <c r="I16" s="333"/>
      <c r="J16" s="45"/>
      <c r="K16" s="45"/>
      <c r="L16" s="45"/>
      <c r="M16" s="45"/>
      <c r="N16" s="45"/>
      <c r="O16" s="45"/>
      <c r="P16" s="400">
        <f t="shared" si="0"/>
        <v>0</v>
      </c>
      <c r="Q16" s="400"/>
    </row>
    <row r="17" spans="2:17" ht="21" customHeight="1" x14ac:dyDescent="0.35">
      <c r="B17" s="155">
        <v>4</v>
      </c>
      <c r="C17" s="416"/>
      <c r="D17" s="417"/>
      <c r="E17" s="418"/>
      <c r="F17" s="333"/>
      <c r="G17" s="152"/>
      <c r="H17" s="47"/>
      <c r="I17" s="333"/>
      <c r="J17" s="45"/>
      <c r="K17" s="45"/>
      <c r="L17" s="45"/>
      <c r="M17" s="45"/>
      <c r="N17" s="45"/>
      <c r="O17" s="45"/>
      <c r="P17" s="400">
        <f t="shared" si="0"/>
        <v>0</v>
      </c>
      <c r="Q17" s="400"/>
    </row>
    <row r="18" spans="2:17" ht="21" customHeight="1" x14ac:dyDescent="0.35">
      <c r="B18" s="155">
        <v>5</v>
      </c>
      <c r="C18" s="416"/>
      <c r="D18" s="417"/>
      <c r="E18" s="418"/>
      <c r="F18" s="333"/>
      <c r="G18" s="152"/>
      <c r="H18" s="47"/>
      <c r="I18" s="333"/>
      <c r="J18" s="45"/>
      <c r="K18" s="45"/>
      <c r="L18" s="45"/>
      <c r="M18" s="45"/>
      <c r="N18" s="45"/>
      <c r="O18" s="45"/>
      <c r="P18" s="400">
        <f t="shared" si="0"/>
        <v>0</v>
      </c>
      <c r="Q18" s="400"/>
    </row>
    <row r="19" spans="2:17" ht="21" customHeight="1" x14ac:dyDescent="0.35">
      <c r="B19" s="155">
        <v>6</v>
      </c>
      <c r="C19" s="408"/>
      <c r="D19" s="408"/>
      <c r="E19" s="408"/>
      <c r="F19" s="333"/>
      <c r="G19" s="152"/>
      <c r="H19" s="47"/>
      <c r="I19" s="334"/>
      <c r="J19" s="45"/>
      <c r="K19" s="45"/>
      <c r="L19" s="45"/>
      <c r="M19" s="45"/>
      <c r="N19" s="45"/>
      <c r="O19" s="45"/>
      <c r="P19" s="400">
        <f t="shared" si="0"/>
        <v>0</v>
      </c>
      <c r="Q19" s="400"/>
    </row>
    <row r="20" spans="2:17" ht="21" customHeight="1" x14ac:dyDescent="0.35">
      <c r="B20" s="155">
        <v>7</v>
      </c>
      <c r="C20" s="409"/>
      <c r="D20" s="409"/>
      <c r="E20" s="409"/>
      <c r="F20" s="334"/>
      <c r="G20" s="152"/>
      <c r="H20" s="47"/>
      <c r="I20" s="333"/>
      <c r="J20" s="45"/>
      <c r="K20" s="45"/>
      <c r="L20" s="45"/>
      <c r="M20" s="45"/>
      <c r="N20" s="45"/>
      <c r="O20" s="45"/>
      <c r="P20" s="400">
        <f t="shared" si="0"/>
        <v>0</v>
      </c>
      <c r="Q20" s="400"/>
    </row>
    <row r="21" spans="2:17" ht="21" customHeight="1" x14ac:dyDescent="0.35">
      <c r="B21" s="155">
        <v>8</v>
      </c>
      <c r="C21" s="408"/>
      <c r="D21" s="408"/>
      <c r="E21" s="408"/>
      <c r="F21" s="333"/>
      <c r="G21" s="152"/>
      <c r="H21" s="47"/>
      <c r="I21" s="333"/>
      <c r="J21" s="45"/>
      <c r="K21" s="45"/>
      <c r="L21" s="45"/>
      <c r="M21" s="45"/>
      <c r="N21" s="45"/>
      <c r="O21" s="45"/>
      <c r="P21" s="400">
        <f t="shared" si="0"/>
        <v>0</v>
      </c>
      <c r="Q21" s="400"/>
    </row>
    <row r="22" spans="2:17" ht="21" customHeight="1" x14ac:dyDescent="0.35">
      <c r="B22" s="155">
        <v>9</v>
      </c>
      <c r="C22" s="408"/>
      <c r="D22" s="408"/>
      <c r="E22" s="408"/>
      <c r="F22" s="333"/>
      <c r="G22" s="333"/>
      <c r="H22" s="47"/>
      <c r="I22" s="333"/>
      <c r="J22" s="45"/>
      <c r="K22" s="45"/>
      <c r="L22" s="45"/>
      <c r="M22" s="45"/>
      <c r="N22" s="45"/>
      <c r="O22" s="45"/>
      <c r="P22" s="400">
        <f t="shared" si="0"/>
        <v>0</v>
      </c>
      <c r="Q22" s="400"/>
    </row>
    <row r="23" spans="2:17" ht="21" customHeight="1" x14ac:dyDescent="0.35">
      <c r="B23" s="155">
        <v>10</v>
      </c>
      <c r="C23" s="408"/>
      <c r="D23" s="408"/>
      <c r="E23" s="408"/>
      <c r="F23" s="333"/>
      <c r="G23" s="333"/>
      <c r="H23" s="47"/>
      <c r="I23" s="333"/>
      <c r="J23" s="45"/>
      <c r="K23" s="45"/>
      <c r="L23" s="45"/>
      <c r="M23" s="45"/>
      <c r="N23" s="45"/>
      <c r="O23" s="45"/>
      <c r="P23" s="400">
        <f t="shared" si="0"/>
        <v>0</v>
      </c>
      <c r="Q23" s="400"/>
    </row>
    <row r="24" spans="2:17" ht="16.5" customHeight="1" x14ac:dyDescent="0.35">
      <c r="B24" s="316"/>
      <c r="C24" s="316"/>
      <c r="D24" s="316"/>
      <c r="E24" s="316"/>
      <c r="F24" s="316"/>
      <c r="G24" s="317"/>
      <c r="H24" s="317"/>
      <c r="I24" s="317" t="s">
        <v>133</v>
      </c>
      <c r="J24" s="46">
        <f>SUM(J14:J23)</f>
        <v>0</v>
      </c>
      <c r="K24" s="46">
        <f>SUM(K14:K23)</f>
        <v>0</v>
      </c>
      <c r="L24" s="46">
        <f t="shared" ref="L24:O24" si="1">SUM(L14:L23)</f>
        <v>0</v>
      </c>
      <c r="M24" s="46">
        <f t="shared" si="1"/>
        <v>0</v>
      </c>
      <c r="N24" s="46">
        <f t="shared" si="1"/>
        <v>0</v>
      </c>
      <c r="O24" s="46">
        <f t="shared" si="1"/>
        <v>0</v>
      </c>
      <c r="P24" s="459">
        <f>SUM(P14:P23)</f>
        <v>0</v>
      </c>
      <c r="Q24" s="460"/>
    </row>
    <row r="25" spans="2:17" ht="16.5" customHeight="1" x14ac:dyDescent="0.35">
      <c r="B25" s="316"/>
      <c r="C25" s="316"/>
      <c r="D25" s="316"/>
      <c r="E25" s="316"/>
      <c r="F25" s="316"/>
      <c r="G25" s="316"/>
      <c r="H25" s="316"/>
      <c r="I25" s="318" t="s">
        <v>134</v>
      </c>
      <c r="J25" s="46">
        <f>SUM(J14:J23)</f>
        <v>0</v>
      </c>
      <c r="K25" s="46">
        <f>K24+J25</f>
        <v>0</v>
      </c>
      <c r="L25" s="46">
        <f t="shared" ref="L25:O25" si="2">L24+K25</f>
        <v>0</v>
      </c>
      <c r="M25" s="46">
        <f t="shared" si="2"/>
        <v>0</v>
      </c>
      <c r="N25" s="46">
        <f t="shared" si="2"/>
        <v>0</v>
      </c>
      <c r="O25" s="46">
        <f t="shared" si="2"/>
        <v>0</v>
      </c>
      <c r="P25" s="459">
        <f>O25</f>
        <v>0</v>
      </c>
      <c r="Q25" s="460"/>
    </row>
    <row r="26" spans="2:17" ht="15.75" customHeight="1" x14ac:dyDescent="0.35">
      <c r="B26" s="316"/>
      <c r="C26" s="316"/>
      <c r="D26" s="316"/>
      <c r="E26" s="316"/>
      <c r="F26" s="316"/>
      <c r="G26" s="316"/>
      <c r="H26" s="316"/>
      <c r="I26" s="317" t="s">
        <v>135</v>
      </c>
      <c r="J26" s="319" t="s">
        <v>136</v>
      </c>
      <c r="K26" s="319" t="s">
        <v>137</v>
      </c>
      <c r="L26" s="319" t="s">
        <v>138</v>
      </c>
      <c r="M26" s="319" t="s">
        <v>138</v>
      </c>
      <c r="N26" s="319" t="s">
        <v>138</v>
      </c>
      <c r="O26" s="319" t="s">
        <v>138</v>
      </c>
      <c r="P26" s="461" t="s">
        <v>136</v>
      </c>
      <c r="Q26" s="462"/>
    </row>
    <row r="28" spans="2:17" ht="15.5" x14ac:dyDescent="0.35">
      <c r="B28" s="401" t="s">
        <v>139</v>
      </c>
      <c r="C28" s="401"/>
      <c r="D28" s="401"/>
      <c r="E28" s="401"/>
      <c r="F28" s="401"/>
      <c r="G28" s="401"/>
      <c r="H28" s="401"/>
      <c r="I28" s="401"/>
      <c r="J28" s="401"/>
      <c r="K28" s="401"/>
      <c r="L28" s="401"/>
      <c r="M28" s="401"/>
      <c r="N28" s="401"/>
      <c r="O28" s="401"/>
      <c r="P28" s="401"/>
      <c r="Q28" s="401"/>
    </row>
    <row r="29" spans="2:17" ht="15.5" x14ac:dyDescent="0.35">
      <c r="B29" s="449" t="s">
        <v>140</v>
      </c>
      <c r="C29" s="450"/>
      <c r="D29" s="450"/>
      <c r="E29" s="450"/>
      <c r="F29" s="450"/>
      <c r="G29" s="450"/>
      <c r="H29" s="450"/>
      <c r="I29" s="450"/>
      <c r="J29" s="450"/>
      <c r="K29" s="450"/>
      <c r="L29" s="450"/>
      <c r="M29" s="450"/>
      <c r="N29" s="450"/>
      <c r="O29" s="450"/>
      <c r="P29" s="450"/>
      <c r="Q29" s="450"/>
    </row>
    <row r="30" spans="2:17" x14ac:dyDescent="0.35">
      <c r="B30" s="43" t="s">
        <v>141</v>
      </c>
      <c r="C30" s="49" t="s">
        <v>74</v>
      </c>
      <c r="D30" s="451" t="s">
        <v>142</v>
      </c>
      <c r="E30" s="452"/>
      <c r="F30" s="452"/>
      <c r="G30" s="452"/>
      <c r="H30" s="452"/>
      <c r="I30" s="452"/>
      <c r="J30" s="452"/>
      <c r="K30" s="452"/>
      <c r="L30" s="453"/>
      <c r="M30" s="454" t="s">
        <v>143</v>
      </c>
      <c r="N30" s="455"/>
      <c r="O30" s="455"/>
      <c r="P30" s="455"/>
      <c r="Q30" s="455"/>
    </row>
    <row r="31" spans="2:17" x14ac:dyDescent="0.35">
      <c r="B31" s="50">
        <v>1</v>
      </c>
      <c r="C31" s="51"/>
      <c r="D31" s="356"/>
      <c r="E31" s="356"/>
      <c r="F31" s="356"/>
      <c r="G31" s="356"/>
      <c r="H31" s="356"/>
      <c r="I31" s="356"/>
      <c r="J31" s="356"/>
      <c r="K31" s="356"/>
      <c r="L31" s="356"/>
      <c r="M31" s="456"/>
      <c r="N31" s="457"/>
      <c r="O31" s="457"/>
      <c r="P31" s="457"/>
      <c r="Q31" s="458"/>
    </row>
    <row r="32" spans="2:17" x14ac:dyDescent="0.35">
      <c r="B32" s="50">
        <v>2</v>
      </c>
      <c r="C32" s="51"/>
      <c r="D32" s="356"/>
      <c r="E32" s="356"/>
      <c r="F32" s="356"/>
      <c r="G32" s="356"/>
      <c r="H32" s="356"/>
      <c r="I32" s="356"/>
      <c r="J32" s="356"/>
      <c r="K32" s="356"/>
      <c r="L32" s="356"/>
      <c r="M32" s="456"/>
      <c r="N32" s="457"/>
      <c r="O32" s="457"/>
      <c r="P32" s="457"/>
      <c r="Q32" s="458"/>
    </row>
    <row r="33" spans="2:17" x14ac:dyDescent="0.35">
      <c r="B33" s="50">
        <v>3</v>
      </c>
      <c r="C33" s="51"/>
      <c r="D33" s="356"/>
      <c r="E33" s="356"/>
      <c r="F33" s="356"/>
      <c r="G33" s="356"/>
      <c r="H33" s="356"/>
      <c r="I33" s="356"/>
      <c r="J33" s="356"/>
      <c r="K33" s="356"/>
      <c r="L33" s="356"/>
      <c r="M33" s="456"/>
      <c r="N33" s="457"/>
      <c r="O33" s="457"/>
      <c r="P33" s="457"/>
      <c r="Q33" s="458"/>
    </row>
    <row r="34" spans="2:17" x14ac:dyDescent="0.35">
      <c r="B34" s="50">
        <v>4</v>
      </c>
      <c r="C34" s="51"/>
      <c r="D34" s="356"/>
      <c r="E34" s="356"/>
      <c r="F34" s="356"/>
      <c r="G34" s="356"/>
      <c r="H34" s="356"/>
      <c r="I34" s="356"/>
      <c r="J34" s="356"/>
      <c r="K34" s="356"/>
      <c r="L34" s="356"/>
      <c r="M34" s="438"/>
      <c r="N34" s="438"/>
      <c r="O34" s="438"/>
      <c r="P34" s="438"/>
      <c r="Q34" s="438"/>
    </row>
    <row r="35" spans="2:17" ht="15.5" x14ac:dyDescent="0.35">
      <c r="B35" s="449" t="s">
        <v>144</v>
      </c>
      <c r="C35" s="450"/>
      <c r="D35" s="450"/>
      <c r="E35" s="450"/>
      <c r="F35" s="450"/>
      <c r="G35" s="450"/>
      <c r="H35" s="450"/>
      <c r="I35" s="450"/>
      <c r="J35" s="450"/>
      <c r="K35" s="450"/>
      <c r="L35" s="450"/>
      <c r="M35" s="450"/>
      <c r="N35" s="450"/>
      <c r="O35" s="450"/>
      <c r="P35" s="450"/>
      <c r="Q35" s="450"/>
    </row>
    <row r="36" spans="2:17" x14ac:dyDescent="0.35">
      <c r="B36" s="43" t="s">
        <v>141</v>
      </c>
      <c r="C36" s="49" t="s">
        <v>145</v>
      </c>
      <c r="D36" s="451" t="s">
        <v>142</v>
      </c>
      <c r="E36" s="452"/>
      <c r="F36" s="452"/>
      <c r="G36" s="452"/>
      <c r="H36" s="452"/>
      <c r="I36" s="452"/>
      <c r="J36" s="452"/>
      <c r="K36" s="452"/>
      <c r="L36" s="453"/>
      <c r="M36" s="454" t="s">
        <v>146</v>
      </c>
      <c r="N36" s="455"/>
      <c r="O36" s="454" t="s">
        <v>147</v>
      </c>
      <c r="P36" s="455"/>
      <c r="Q36" s="455"/>
    </row>
    <row r="37" spans="2:17" x14ac:dyDescent="0.35">
      <c r="B37" s="50">
        <v>1</v>
      </c>
      <c r="C37" s="51"/>
      <c r="D37" s="356"/>
      <c r="E37" s="356"/>
      <c r="F37" s="356"/>
      <c r="G37" s="356"/>
      <c r="H37" s="356"/>
      <c r="I37" s="356"/>
      <c r="J37" s="356"/>
      <c r="K37" s="356"/>
      <c r="L37" s="356"/>
      <c r="M37" s="438"/>
      <c r="N37" s="438"/>
      <c r="O37" s="439"/>
      <c r="P37" s="440"/>
      <c r="Q37" s="441"/>
    </row>
    <row r="38" spans="2:17" x14ac:dyDescent="0.35">
      <c r="B38" s="50">
        <v>2</v>
      </c>
      <c r="C38" s="51"/>
      <c r="D38" s="356"/>
      <c r="E38" s="356"/>
      <c r="F38" s="356"/>
      <c r="G38" s="356"/>
      <c r="H38" s="356"/>
      <c r="I38" s="356"/>
      <c r="J38" s="356"/>
      <c r="K38" s="356"/>
      <c r="L38" s="356"/>
      <c r="M38" s="438"/>
      <c r="N38" s="438"/>
      <c r="O38" s="439"/>
      <c r="P38" s="440"/>
      <c r="Q38" s="441"/>
    </row>
    <row r="39" spans="2:17" x14ac:dyDescent="0.35">
      <c r="B39" s="50">
        <v>3</v>
      </c>
      <c r="C39" s="51"/>
      <c r="D39" s="356"/>
      <c r="E39" s="356"/>
      <c r="F39" s="356"/>
      <c r="G39" s="356"/>
      <c r="H39" s="356"/>
      <c r="I39" s="356"/>
      <c r="J39" s="356"/>
      <c r="K39" s="356"/>
      <c r="L39" s="356"/>
      <c r="M39" s="438"/>
      <c r="N39" s="438"/>
      <c r="O39" s="439"/>
      <c r="P39" s="440"/>
      <c r="Q39" s="441"/>
    </row>
    <row r="40" spans="2:17" x14ac:dyDescent="0.35">
      <c r="B40" s="50">
        <v>4</v>
      </c>
      <c r="C40" s="51"/>
      <c r="D40" s="356"/>
      <c r="E40" s="356"/>
      <c r="F40" s="356"/>
      <c r="G40" s="356"/>
      <c r="H40" s="356"/>
      <c r="I40" s="356"/>
      <c r="J40" s="356"/>
      <c r="K40" s="356"/>
      <c r="L40" s="356"/>
      <c r="M40" s="438"/>
      <c r="N40" s="438"/>
      <c r="O40" s="439"/>
      <c r="P40" s="440"/>
      <c r="Q40" s="441"/>
    </row>
    <row r="41" spans="2:17" x14ac:dyDescent="0.35">
      <c r="C41"/>
      <c r="D41"/>
      <c r="E41"/>
      <c r="F41"/>
      <c r="G41"/>
      <c r="H41"/>
      <c r="I41"/>
      <c r="J41"/>
      <c r="K41"/>
      <c r="L41"/>
      <c r="M41"/>
      <c r="N41"/>
      <c r="O41"/>
      <c r="P41"/>
    </row>
    <row r="42" spans="2:17" ht="15.5" x14ac:dyDescent="0.35">
      <c r="B42" s="401" t="s">
        <v>148</v>
      </c>
      <c r="C42" s="401"/>
      <c r="D42" s="401"/>
      <c r="E42" s="401"/>
      <c r="F42" s="401"/>
      <c r="G42" s="401"/>
      <c r="H42" s="401"/>
      <c r="I42" s="401"/>
      <c r="J42" s="401"/>
      <c r="K42" s="401"/>
      <c r="L42" s="401"/>
      <c r="M42" s="401"/>
      <c r="N42" s="401"/>
      <c r="O42" s="401"/>
      <c r="P42" s="401"/>
      <c r="Q42" s="401"/>
    </row>
    <row r="43" spans="2:17" ht="29.15" customHeight="1" x14ac:dyDescent="0.35">
      <c r="B43" s="444" t="s">
        <v>149</v>
      </c>
      <c r="C43" s="445"/>
      <c r="D43" s="445"/>
      <c r="E43" s="445"/>
      <c r="F43" s="445"/>
      <c r="G43" s="445"/>
      <c r="H43" s="445"/>
      <c r="I43" s="445"/>
      <c r="J43" s="445"/>
      <c r="K43" s="445"/>
      <c r="L43" s="52" t="s">
        <v>150</v>
      </c>
      <c r="M43" s="52" t="s">
        <v>151</v>
      </c>
      <c r="N43" s="52" t="s">
        <v>152</v>
      </c>
      <c r="O43" s="52" t="s">
        <v>153</v>
      </c>
      <c r="P43" s="402" t="s">
        <v>154</v>
      </c>
      <c r="Q43" s="402"/>
    </row>
    <row r="44" spans="2:17" ht="14.75" customHeight="1" x14ac:dyDescent="0.35">
      <c r="B44" s="403" t="s">
        <v>155</v>
      </c>
      <c r="C44" s="404"/>
      <c r="D44" s="404"/>
      <c r="E44" s="404"/>
      <c r="F44" s="405"/>
      <c r="G44" s="446" t="s">
        <v>156</v>
      </c>
      <c r="H44" s="447"/>
      <c r="I44" s="447"/>
      <c r="J44" s="448"/>
      <c r="K44" s="53" t="s">
        <v>157</v>
      </c>
      <c r="L44" s="54" t="s">
        <v>157</v>
      </c>
      <c r="M44" s="54" t="s">
        <v>158</v>
      </c>
      <c r="N44" s="54" t="s">
        <v>157</v>
      </c>
      <c r="O44" s="54" t="s">
        <v>157</v>
      </c>
      <c r="P44" s="406" t="s">
        <v>157</v>
      </c>
      <c r="Q44" s="407"/>
    </row>
    <row r="45" spans="2:17" ht="14.75" customHeight="1" x14ac:dyDescent="0.35">
      <c r="B45" s="403" t="s">
        <v>159</v>
      </c>
      <c r="C45" s="404"/>
      <c r="D45" s="404"/>
      <c r="E45" s="404"/>
      <c r="F45" s="405"/>
      <c r="G45" s="446" t="s">
        <v>156</v>
      </c>
      <c r="H45" s="447"/>
      <c r="I45" s="447"/>
      <c r="J45" s="448"/>
      <c r="K45" s="53" t="s">
        <v>157</v>
      </c>
      <c r="L45" s="54" t="s">
        <v>157</v>
      </c>
      <c r="M45" s="54" t="s">
        <v>157</v>
      </c>
      <c r="N45" s="54" t="s">
        <v>157</v>
      </c>
      <c r="O45" s="54" t="s">
        <v>157</v>
      </c>
      <c r="P45" s="406" t="s">
        <v>157</v>
      </c>
      <c r="Q45" s="407"/>
    </row>
    <row r="46" spans="2:17" ht="14.75" customHeight="1" x14ac:dyDescent="0.35">
      <c r="B46" s="403" t="s">
        <v>160</v>
      </c>
      <c r="C46" s="404"/>
      <c r="D46" s="404"/>
      <c r="E46" s="404"/>
      <c r="F46" s="405"/>
      <c r="G46" s="446" t="s">
        <v>156</v>
      </c>
      <c r="H46" s="447"/>
      <c r="I46" s="447"/>
      <c r="J46" s="448"/>
      <c r="K46" s="53" t="s">
        <v>157</v>
      </c>
      <c r="L46" s="54" t="s">
        <v>157</v>
      </c>
      <c r="M46" s="54" t="s">
        <v>157</v>
      </c>
      <c r="N46" s="54" t="s">
        <v>157</v>
      </c>
      <c r="O46" s="54" t="s">
        <v>157</v>
      </c>
      <c r="P46" s="406" t="s">
        <v>157</v>
      </c>
      <c r="Q46" s="407"/>
    </row>
    <row r="47" spans="2:17" ht="14.75" customHeight="1" x14ac:dyDescent="0.35">
      <c r="B47" s="403" t="s">
        <v>161</v>
      </c>
      <c r="C47" s="404"/>
      <c r="D47" s="404"/>
      <c r="E47" s="404"/>
      <c r="F47" s="405"/>
      <c r="G47" s="446" t="s">
        <v>156</v>
      </c>
      <c r="H47" s="447"/>
      <c r="I47" s="447"/>
      <c r="J47" s="448"/>
      <c r="K47" s="53" t="s">
        <v>157</v>
      </c>
      <c r="L47" s="156" t="s">
        <v>157</v>
      </c>
      <c r="M47" s="156" t="s">
        <v>157</v>
      </c>
      <c r="N47" s="156" t="s">
        <v>157</v>
      </c>
      <c r="O47" s="156" t="s">
        <v>157</v>
      </c>
      <c r="P47" s="442" t="s">
        <v>157</v>
      </c>
      <c r="Q47" s="443"/>
    </row>
    <row r="48" spans="2:17" ht="14.75" customHeight="1" x14ac:dyDescent="0.35">
      <c r="B48" s="419" t="s">
        <v>162</v>
      </c>
      <c r="C48" s="420"/>
      <c r="D48" s="420"/>
      <c r="E48" s="420"/>
      <c r="F48" s="421"/>
      <c r="G48" s="446" t="s">
        <v>156</v>
      </c>
      <c r="H48" s="447"/>
      <c r="I48" s="447"/>
      <c r="J48" s="448"/>
      <c r="K48" s="157" t="s">
        <v>157</v>
      </c>
      <c r="L48" s="158" t="s">
        <v>157</v>
      </c>
      <c r="M48" s="158" t="s">
        <v>157</v>
      </c>
      <c r="N48" s="158" t="s">
        <v>157</v>
      </c>
      <c r="O48" s="158" t="s">
        <v>157</v>
      </c>
      <c r="P48" s="398" t="s">
        <v>157</v>
      </c>
      <c r="Q48" s="399"/>
    </row>
  </sheetData>
  <mergeCells count="93">
    <mergeCell ref="G48:J48"/>
    <mergeCell ref="C21:E21"/>
    <mergeCell ref="C23:E23"/>
    <mergeCell ref="C13:E13"/>
    <mergeCell ref="K6:L6"/>
    <mergeCell ref="D6:I6"/>
    <mergeCell ref="B9:C9"/>
    <mergeCell ref="C22:E22"/>
    <mergeCell ref="B8:Q8"/>
    <mergeCell ref="D9:Q9"/>
    <mergeCell ref="B11:Q11"/>
    <mergeCell ref="P13:Q13"/>
    <mergeCell ref="J12:O12"/>
    <mergeCell ref="P21:Q21"/>
    <mergeCell ref="P22:Q22"/>
    <mergeCell ref="P23:Q23"/>
    <mergeCell ref="P24:Q24"/>
    <mergeCell ref="P25:Q25"/>
    <mergeCell ref="P26:Q26"/>
    <mergeCell ref="B28:Q28"/>
    <mergeCell ref="B29:Q29"/>
    <mergeCell ref="D30:L30"/>
    <mergeCell ref="M30:Q30"/>
    <mergeCell ref="D34:L34"/>
    <mergeCell ref="M34:Q34"/>
    <mergeCell ref="D33:L33"/>
    <mergeCell ref="M33:Q33"/>
    <mergeCell ref="D31:L31"/>
    <mergeCell ref="M31:Q31"/>
    <mergeCell ref="D32:L32"/>
    <mergeCell ref="M32:Q32"/>
    <mergeCell ref="B35:Q35"/>
    <mergeCell ref="D36:L36"/>
    <mergeCell ref="M36:N36"/>
    <mergeCell ref="O36:Q36"/>
    <mergeCell ref="D37:L37"/>
    <mergeCell ref="M37:N37"/>
    <mergeCell ref="O37:Q37"/>
    <mergeCell ref="D38:L38"/>
    <mergeCell ref="M38:N38"/>
    <mergeCell ref="O38:Q38"/>
    <mergeCell ref="D39:L39"/>
    <mergeCell ref="M39:N39"/>
    <mergeCell ref="O39:Q39"/>
    <mergeCell ref="D40:L40"/>
    <mergeCell ref="M40:N40"/>
    <mergeCell ref="O40:Q40"/>
    <mergeCell ref="P46:Q46"/>
    <mergeCell ref="P47:Q47"/>
    <mergeCell ref="B43:K43"/>
    <mergeCell ref="G44:J44"/>
    <mergeCell ref="G45:J45"/>
    <mergeCell ref="G46:J46"/>
    <mergeCell ref="G47:J47"/>
    <mergeCell ref="B46:F46"/>
    <mergeCell ref="B47:F47"/>
    <mergeCell ref="B48:F48"/>
    <mergeCell ref="B1:Q1"/>
    <mergeCell ref="B3:Q3"/>
    <mergeCell ref="O4:Q4"/>
    <mergeCell ref="O5:Q5"/>
    <mergeCell ref="O6:Q6"/>
    <mergeCell ref="B4:C4"/>
    <mergeCell ref="B5:C5"/>
    <mergeCell ref="M6:N6"/>
    <mergeCell ref="M4:N4"/>
    <mergeCell ref="M5:N5"/>
    <mergeCell ref="D4:I4"/>
    <mergeCell ref="B6:C6"/>
    <mergeCell ref="D5:I5"/>
    <mergeCell ref="K4:L4"/>
    <mergeCell ref="K5:L5"/>
    <mergeCell ref="C14:E14"/>
    <mergeCell ref="C15:E15"/>
    <mergeCell ref="C16:E16"/>
    <mergeCell ref="C17:E17"/>
    <mergeCell ref="C18:E18"/>
    <mergeCell ref="P48:Q48"/>
    <mergeCell ref="P14:Q14"/>
    <mergeCell ref="P15:Q15"/>
    <mergeCell ref="P16:Q16"/>
    <mergeCell ref="P17:Q17"/>
    <mergeCell ref="B42:Q42"/>
    <mergeCell ref="P43:Q43"/>
    <mergeCell ref="B44:F44"/>
    <mergeCell ref="B45:F45"/>
    <mergeCell ref="P44:Q44"/>
    <mergeCell ref="P45:Q45"/>
    <mergeCell ref="P18:Q18"/>
    <mergeCell ref="P19:Q19"/>
    <mergeCell ref="C19:E19"/>
    <mergeCell ref="C20:E20"/>
    <mergeCell ref="P20:Q20"/>
  </mergeCells>
  <conditionalFormatting sqref="J14:P25">
    <cfRule type="cellIs" dxfId="26" priority="4" operator="greaterThan">
      <formula>0</formula>
    </cfRule>
    <cfRule type="cellIs" dxfId="25" priority="5" operator="lessThan">
      <formula>0</formula>
    </cfRule>
  </conditionalFormatting>
  <conditionalFormatting sqref="J26:P26">
    <cfRule type="containsText" dxfId="24" priority="1" operator="containsText" text="a">
      <formula>NOT(ISERROR(SEARCH("a",J26)))</formula>
    </cfRule>
    <cfRule type="containsText" dxfId="23" priority="2" operator="containsText" text="g">
      <formula>NOT(ISERROR(SEARCH("g",J26)))</formula>
    </cfRule>
    <cfRule type="containsText" dxfId="22" priority="3" operator="containsText" text="R">
      <formula>NOT(ISERROR(SEARCH("R",J26)))</formula>
    </cfRule>
  </conditionalFormatting>
  <dataValidations count="4">
    <dataValidation type="list" allowBlank="1" showInputMessage="1" showErrorMessage="1" sqref="K5" xr:uid="{00000000-0002-0000-0200-000000000000}">
      <formula1>"1. Draft, 2. Full Business Case, 3. Exception, 4. Project Closure, 5. Benefits secured and delivered"</formula1>
    </dataValidation>
    <dataValidation type="list" operator="equal" allowBlank="1" sqref="H14:H23" xr:uid="{00000000-0002-0000-0200-000001000000}">
      <formula1>"0%,25%,50%,75%,90%,100%"</formula1>
      <formula2>0</formula2>
    </dataValidation>
    <dataValidation type="list" allowBlank="1" showInputMessage="1" showErrorMessage="1" sqref="C31:C34" xr:uid="{15EB2D08-A7CB-498C-AED3-3DF634CE0A58}">
      <formula1>"Assumption, Dependency, Risk"</formula1>
    </dataValidation>
    <dataValidation type="list" allowBlank="1" showInputMessage="1" showErrorMessage="1" sqref="J26:P26" xr:uid="{00000000-0002-0000-0200-000002000000}">
      <formula1>"R, A, G"</formula1>
    </dataValidation>
  </dataValidations>
  <pageMargins left="0.7" right="0.7" top="0.75" bottom="0.75" header="0.3" footer="0.3"/>
  <pageSetup paperSize="9" scale="26" orientation="portrait" r:id="rId1"/>
  <legacyDrawing r:id="rId2"/>
  <extLst>
    <ext xmlns:x14="http://schemas.microsoft.com/office/spreadsheetml/2009/9/main" uri="{CCE6A557-97BC-4b89-ADB6-D9C93CAAB3DF}">
      <x14:dataValidations xmlns:xm="http://schemas.microsoft.com/office/excel/2006/main" count="1">
        <x14:dataValidation type="list" operator="equal" allowBlank="1" xr:uid="{00000000-0002-0000-0200-000003000000}">
          <x14:formula1>
            <xm:f>'Lookups &amp; Definitions'!$B$15:$B$17</xm:f>
          </x14:formula1>
          <xm:sqref>G14:G23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40DD9-4C28-4C7D-BA1B-E5D3FF57CD5D}">
  <sheetPr>
    <tabColor theme="0" tint="-4.9989318521683403E-2"/>
  </sheetPr>
  <dimension ref="B1:I15"/>
  <sheetViews>
    <sheetView showGridLines="0" zoomScale="50" zoomScaleNormal="50" workbookViewId="0">
      <selection activeCell="F17" sqref="F17"/>
    </sheetView>
  </sheetViews>
  <sheetFormatPr defaultRowHeight="14.5" x14ac:dyDescent="0.35"/>
  <cols>
    <col min="1" max="1" width="3.453125" customWidth="1"/>
    <col min="3" max="3" width="56.36328125" customWidth="1"/>
    <col min="4" max="4" width="38" customWidth="1"/>
    <col min="5" max="5" width="48.54296875" customWidth="1"/>
    <col min="6" max="7" width="23.36328125" customWidth="1"/>
    <col min="8" max="8" width="63.453125" style="180" customWidth="1"/>
    <col min="9" max="9" width="61.36328125" customWidth="1"/>
  </cols>
  <sheetData>
    <row r="1" spans="2:9" s="39" customFormat="1" ht="35.25" customHeight="1" x14ac:dyDescent="0.35">
      <c r="B1" s="353" t="s">
        <v>163</v>
      </c>
      <c r="C1" s="353"/>
      <c r="D1" s="353"/>
      <c r="E1" s="353"/>
      <c r="F1" s="353"/>
      <c r="G1" s="353"/>
      <c r="H1" s="353"/>
      <c r="I1" s="353"/>
    </row>
    <row r="2" spans="2:9" s="39" customFormat="1" ht="18.649999999999999" customHeight="1" x14ac:dyDescent="0.35"/>
    <row r="3" spans="2:9" s="35" customFormat="1" ht="18.649999999999999" customHeight="1" x14ac:dyDescent="0.35">
      <c r="B3" s="474" t="s">
        <v>164</v>
      </c>
      <c r="C3" s="361" t="s">
        <v>165</v>
      </c>
      <c r="D3" s="362" t="s">
        <v>56</v>
      </c>
      <c r="E3" s="368" t="s">
        <v>166</v>
      </c>
      <c r="F3" s="368" t="s">
        <v>167</v>
      </c>
      <c r="G3" s="368" t="s">
        <v>168</v>
      </c>
      <c r="H3" s="177"/>
      <c r="I3" s="328"/>
    </row>
    <row r="4" spans="2:9" ht="43.5" customHeight="1" x14ac:dyDescent="0.35">
      <c r="B4" s="376"/>
      <c r="C4" s="362"/>
      <c r="D4" s="377"/>
      <c r="E4" s="377"/>
      <c r="F4" s="475"/>
      <c r="G4" s="475"/>
      <c r="H4" s="178" t="s">
        <v>169</v>
      </c>
      <c r="I4" s="329" t="s">
        <v>170</v>
      </c>
    </row>
    <row r="5" spans="2:9" s="37" customFormat="1" ht="51" customHeight="1" x14ac:dyDescent="0.35">
      <c r="B5" s="202">
        <v>1</v>
      </c>
      <c r="C5" s="206"/>
      <c r="D5" s="203"/>
      <c r="E5" s="203"/>
      <c r="F5" s="204"/>
      <c r="G5" s="204"/>
      <c r="H5" s="205"/>
      <c r="I5" s="204"/>
    </row>
    <row r="6" spans="2:9" s="37" customFormat="1" ht="51" customHeight="1" x14ac:dyDescent="0.35">
      <c r="B6" s="202">
        <v>2</v>
      </c>
      <c r="C6" s="206"/>
      <c r="D6" s="203"/>
      <c r="E6" s="203"/>
      <c r="F6" s="204"/>
      <c r="G6" s="204"/>
      <c r="H6" s="205"/>
      <c r="I6" s="204"/>
    </row>
    <row r="7" spans="2:9" s="37" customFormat="1" ht="95.15" customHeight="1" x14ac:dyDescent="0.35">
      <c r="B7" s="202">
        <v>3</v>
      </c>
      <c r="C7" s="206"/>
      <c r="D7" s="203"/>
      <c r="E7" s="203"/>
      <c r="F7" s="204"/>
      <c r="G7" s="204"/>
      <c r="H7" s="205"/>
      <c r="I7" s="204"/>
    </row>
    <row r="8" spans="2:9" s="37" customFormat="1" ht="51" customHeight="1" x14ac:dyDescent="0.35">
      <c r="B8" s="202"/>
      <c r="C8" s="203"/>
      <c r="D8" s="203"/>
      <c r="E8" s="203"/>
      <c r="F8" s="204"/>
      <c r="G8" s="204"/>
      <c r="H8" s="205"/>
      <c r="I8" s="204"/>
    </row>
    <row r="9" spans="2:9" s="37" customFormat="1" ht="36" customHeight="1" x14ac:dyDescent="0.35">
      <c r="B9" s="202"/>
      <c r="C9" s="203"/>
      <c r="D9" s="203"/>
      <c r="E9" s="203"/>
      <c r="F9" s="204"/>
      <c r="G9" s="204"/>
      <c r="H9" s="205"/>
      <c r="I9" s="204"/>
    </row>
    <row r="10" spans="2:9" s="37" customFormat="1" ht="36" customHeight="1" x14ac:dyDescent="0.35">
      <c r="B10" s="202"/>
      <c r="C10" s="203"/>
      <c r="D10" s="203"/>
      <c r="E10" s="203"/>
      <c r="F10" s="204"/>
      <c r="G10" s="204"/>
      <c r="H10" s="205"/>
      <c r="I10" s="204"/>
    </row>
    <row r="11" spans="2:9" s="37" customFormat="1" ht="36" customHeight="1" x14ac:dyDescent="0.35">
      <c r="B11" s="202"/>
      <c r="C11" s="203"/>
      <c r="D11" s="203"/>
      <c r="E11" s="203"/>
      <c r="F11" s="204"/>
      <c r="G11" s="204"/>
      <c r="H11" s="205"/>
      <c r="I11" s="204"/>
    </row>
    <row r="12" spans="2:9" s="37" customFormat="1" ht="36" customHeight="1" x14ac:dyDescent="0.35">
      <c r="B12" s="202"/>
      <c r="C12" s="203"/>
      <c r="D12" s="203"/>
      <c r="E12" s="203"/>
      <c r="F12" s="204"/>
      <c r="G12" s="204"/>
      <c r="H12" s="205"/>
      <c r="I12" s="204"/>
    </row>
    <row r="13" spans="2:9" s="37" customFormat="1" ht="36" customHeight="1" x14ac:dyDescent="0.35">
      <c r="B13" s="202"/>
      <c r="C13" s="203"/>
      <c r="D13" s="203"/>
      <c r="E13" s="206"/>
      <c r="F13" s="207"/>
      <c r="G13" s="207"/>
      <c r="H13" s="205"/>
      <c r="I13" s="207"/>
    </row>
    <row r="15" spans="2:9" s="35" customFormat="1" ht="44.75" customHeight="1" thickBot="1" x14ac:dyDescent="0.4">
      <c r="F15" s="176">
        <f>SUM(F5:F13)</f>
        <v>0</v>
      </c>
      <c r="G15" s="176">
        <f>SUM(G5:G13)</f>
        <v>0</v>
      </c>
      <c r="H15" s="179"/>
    </row>
  </sheetData>
  <mergeCells count="7">
    <mergeCell ref="B1:I1"/>
    <mergeCell ref="B3:B4"/>
    <mergeCell ref="C3:C4"/>
    <mergeCell ref="D3:D4"/>
    <mergeCell ref="E3:E4"/>
    <mergeCell ref="F3:F4"/>
    <mergeCell ref="G3:G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DED9-AE05-4E53-874F-D54586C6A134}">
  <sheetPr>
    <tabColor rgb="FF00B050"/>
  </sheetPr>
  <dimension ref="A1:V48"/>
  <sheetViews>
    <sheetView showGridLines="0" topLeftCell="A2" zoomScale="50" zoomScaleNormal="50" workbookViewId="0">
      <selection activeCell="B14" sqref="B14"/>
    </sheetView>
  </sheetViews>
  <sheetFormatPr defaultRowHeight="14.5" x14ac:dyDescent="0.35"/>
  <cols>
    <col min="1" max="1" width="1.6328125" customWidth="1"/>
    <col min="2" max="2" width="47.6328125" customWidth="1"/>
    <col min="3" max="3" width="4" customWidth="1"/>
    <col min="4" max="4" width="10.36328125" customWidth="1"/>
    <col min="5" max="5" width="3.36328125" customWidth="1"/>
    <col min="6" max="6" width="0.6328125" customWidth="1"/>
    <col min="7" max="7" width="42.6328125" customWidth="1"/>
    <col min="8" max="17" width="12.36328125" customWidth="1"/>
    <col min="18" max="18" width="0.6328125" customWidth="1"/>
    <col min="19" max="19" width="11.54296875" customWidth="1"/>
    <col min="20" max="20" width="1" customWidth="1"/>
    <col min="21" max="21" width="27.6328125" customWidth="1"/>
    <col min="22" max="22" width="12.54296875" customWidth="1"/>
  </cols>
  <sheetData>
    <row r="1" spans="1:22" s="39" customFormat="1" ht="29.15" customHeight="1" x14ac:dyDescent="0.35">
      <c r="A1" s="477" t="s">
        <v>171</v>
      </c>
      <c r="B1" s="477"/>
      <c r="C1" s="477"/>
      <c r="D1" s="477"/>
      <c r="E1" s="477"/>
      <c r="F1" s="477"/>
      <c r="G1" s="477"/>
      <c r="H1" s="477"/>
      <c r="I1" s="477"/>
      <c r="J1" s="477"/>
      <c r="K1" s="477"/>
      <c r="L1" s="477"/>
      <c r="M1" s="477"/>
      <c r="N1" s="477"/>
      <c r="O1" s="477"/>
      <c r="P1" s="477"/>
      <c r="Q1" s="477"/>
      <c r="R1" s="477"/>
      <c r="S1" s="477"/>
      <c r="T1" s="477"/>
      <c r="U1" s="477"/>
      <c r="V1" s="477"/>
    </row>
    <row r="2" spans="1:22" s="39" customFormat="1" ht="17.149999999999999" customHeight="1" x14ac:dyDescent="0.35">
      <c r="B2" s="306"/>
      <c r="C2" s="306"/>
      <c r="G2" s="338"/>
      <c r="H2" s="338"/>
      <c r="I2" s="338"/>
      <c r="J2" s="338"/>
    </row>
    <row r="3" spans="1:22" s="39" customFormat="1" ht="50.15" customHeight="1" x14ac:dyDescent="0.35">
      <c r="B3" s="478" t="s">
        <v>172</v>
      </c>
      <c r="C3" s="306"/>
      <c r="D3" s="242">
        <v>1000</v>
      </c>
      <c r="F3" s="476" t="s">
        <v>173</v>
      </c>
      <c r="G3" s="476"/>
      <c r="H3" s="476"/>
      <c r="I3" s="476"/>
      <c r="J3" s="476"/>
      <c r="K3" s="476"/>
      <c r="L3" s="476"/>
      <c r="M3" s="476"/>
      <c r="N3" s="476"/>
      <c r="O3" s="476"/>
      <c r="P3" s="476"/>
    </row>
    <row r="4" spans="1:22" ht="7.5" customHeight="1" thickBot="1" x14ac:dyDescent="0.4">
      <c r="B4" s="478"/>
      <c r="C4" s="306"/>
      <c r="D4" s="39"/>
      <c r="E4" s="39"/>
    </row>
    <row r="5" spans="1:22" ht="5.75" customHeight="1" x14ac:dyDescent="0.35">
      <c r="B5" s="478"/>
      <c r="C5" s="306"/>
      <c r="D5" s="39"/>
      <c r="E5" s="39"/>
      <c r="F5" s="184"/>
      <c r="G5" s="199"/>
      <c r="H5" s="199"/>
      <c r="I5" s="199"/>
      <c r="J5" s="199"/>
      <c r="K5" s="199"/>
      <c r="L5" s="199"/>
      <c r="M5" s="199"/>
      <c r="N5" s="199"/>
      <c r="O5" s="199"/>
      <c r="P5" s="199"/>
      <c r="Q5" s="199"/>
      <c r="R5" s="200"/>
    </row>
    <row r="6" spans="1:22" s="136" customFormat="1" ht="19.5" customHeight="1" x14ac:dyDescent="0.35">
      <c r="B6" s="478"/>
      <c r="C6" s="306"/>
      <c r="D6" s="39"/>
      <c r="E6" s="39"/>
      <c r="F6" s="185"/>
      <c r="G6" s="186" t="s">
        <v>174</v>
      </c>
      <c r="H6" s="186"/>
      <c r="I6" s="186"/>
      <c r="J6" s="186"/>
      <c r="K6" s="186"/>
      <c r="L6" s="186"/>
      <c r="M6" s="186"/>
      <c r="N6" s="186"/>
      <c r="O6" s="186"/>
      <c r="P6" s="186"/>
      <c r="Q6" s="186"/>
      <c r="R6" s="187"/>
      <c r="U6" s="482" t="s">
        <v>175</v>
      </c>
    </row>
    <row r="7" spans="1:22" s="124" customFormat="1" ht="13.25" customHeight="1" x14ac:dyDescent="0.35">
      <c r="B7" s="478"/>
      <c r="C7" s="306"/>
      <c r="D7" s="39"/>
      <c r="E7" s="39"/>
      <c r="F7" s="188"/>
      <c r="G7" s="189"/>
      <c r="H7" s="198">
        <f>'A. Financial Analysis'!H2</f>
        <v>1</v>
      </c>
      <c r="I7" s="198">
        <f>'A. Financial Analysis'!I2</f>
        <v>2</v>
      </c>
      <c r="J7" s="198">
        <f>'A. Financial Analysis'!J2</f>
        <v>3</v>
      </c>
      <c r="K7" s="198">
        <f>'A. Financial Analysis'!K2</f>
        <v>4</v>
      </c>
      <c r="L7" s="198">
        <f>'A. Financial Analysis'!L2</f>
        <v>5</v>
      </c>
      <c r="M7" s="198">
        <f>'A. Financial Analysis'!M2</f>
        <v>6</v>
      </c>
      <c r="N7" s="198">
        <f>'A. Financial Analysis'!N2</f>
        <v>7</v>
      </c>
      <c r="O7" s="198">
        <f>'A. Financial Analysis'!O2</f>
        <v>8</v>
      </c>
      <c r="P7" s="198">
        <f>'A. Financial Analysis'!P2</f>
        <v>9</v>
      </c>
      <c r="Q7" s="479" t="s">
        <v>42</v>
      </c>
      <c r="R7" s="190"/>
      <c r="U7" s="482"/>
    </row>
    <row r="8" spans="1:22" s="124" customFormat="1" ht="13.25" customHeight="1" x14ac:dyDescent="0.35">
      <c r="B8" s="478"/>
      <c r="C8" s="306"/>
      <c r="D8" s="39"/>
      <c r="E8" s="39"/>
      <c r="F8" s="188"/>
      <c r="G8" s="244" t="s">
        <v>176</v>
      </c>
      <c r="H8" s="198" t="str">
        <f>'A. Financial Analysis'!H3</f>
        <v>2021/22</v>
      </c>
      <c r="I8" s="198" t="str">
        <f>'A. Financial Analysis'!I3</f>
        <v>2022/23</v>
      </c>
      <c r="J8" s="198" t="str">
        <f>'A. Financial Analysis'!J3</f>
        <v>yy/yy</v>
      </c>
      <c r="K8" s="198" t="str">
        <f>'A. Financial Analysis'!K3</f>
        <v>yy/yy</v>
      </c>
      <c r="L8" s="198" t="str">
        <f>'A. Financial Analysis'!L3</f>
        <v>yy/yy</v>
      </c>
      <c r="M8" s="198" t="str">
        <f>'A. Financial Analysis'!M3</f>
        <v>yy/yy</v>
      </c>
      <c r="N8" s="198" t="str">
        <f>'A. Financial Analysis'!N3</f>
        <v>yy/yy</v>
      </c>
      <c r="O8" s="198" t="str">
        <f>'A. Financial Analysis'!O3</f>
        <v>yy/yy</v>
      </c>
      <c r="P8" s="198" t="str">
        <f>'A. Financial Analysis'!P3</f>
        <v>yy/yy</v>
      </c>
      <c r="Q8" s="479"/>
      <c r="R8" s="190"/>
      <c r="U8" s="482"/>
    </row>
    <row r="9" spans="1:22" s="124" customFormat="1" x14ac:dyDescent="0.35">
      <c r="B9" s="478"/>
      <c r="C9" s="306"/>
      <c r="D9" s="39"/>
      <c r="E9" s="39"/>
      <c r="F9" s="188"/>
      <c r="G9" s="191" t="s">
        <v>177</v>
      </c>
      <c r="H9" s="238">
        <f>'A. Financial Analysis'!H29/$D$3</f>
        <v>0</v>
      </c>
      <c r="I9" s="238">
        <f>'A. Financial Analysis'!I29/$D$3</f>
        <v>0</v>
      </c>
      <c r="J9" s="238">
        <f>'A. Financial Analysis'!J29/$D$3</f>
        <v>0</v>
      </c>
      <c r="K9" s="238">
        <f>'A. Financial Analysis'!K29/$D$3</f>
        <v>0</v>
      </c>
      <c r="L9" s="238">
        <f>'A. Financial Analysis'!L29/$D$3</f>
        <v>0</v>
      </c>
      <c r="M9" s="238">
        <f>'A. Financial Analysis'!M29/$D$3</f>
        <v>0</v>
      </c>
      <c r="N9" s="238">
        <f>'A. Financial Analysis'!N29/$D$3</f>
        <v>0</v>
      </c>
      <c r="O9" s="238">
        <f>'A. Financial Analysis'!O29/$D$3</f>
        <v>0</v>
      </c>
      <c r="P9" s="238">
        <f>'A. Financial Analysis'!P29/$D$3</f>
        <v>0</v>
      </c>
      <c r="Q9" s="239">
        <f>'A. Financial Analysis'!Q29/$D$3</f>
        <v>0</v>
      </c>
      <c r="R9" s="190"/>
      <c r="U9" s="482"/>
    </row>
    <row r="10" spans="1:22" s="124" customFormat="1" x14ac:dyDescent="0.35">
      <c r="B10" s="478"/>
      <c r="C10" s="306"/>
      <c r="D10" s="39"/>
      <c r="E10" s="39"/>
      <c r="F10" s="188"/>
      <c r="G10" s="191" t="s">
        <v>178</v>
      </c>
      <c r="H10" s="238">
        <f>'A. Financial Analysis'!H33/'Summary Tables'!$D$3</f>
        <v>0</v>
      </c>
      <c r="I10" s="238">
        <f>'A. Financial Analysis'!I33/'Summary Tables'!$D$3</f>
        <v>0</v>
      </c>
      <c r="J10" s="238">
        <f>'A. Financial Analysis'!J33/'Summary Tables'!$D$3</f>
        <v>0</v>
      </c>
      <c r="K10" s="238">
        <f>'A. Financial Analysis'!K33/'Summary Tables'!$D$3</f>
        <v>0</v>
      </c>
      <c r="L10" s="238">
        <f>'A. Financial Analysis'!L33/'Summary Tables'!$D$3</f>
        <v>0</v>
      </c>
      <c r="M10" s="238">
        <f>'A. Financial Analysis'!M33/'Summary Tables'!$D$3</f>
        <v>0</v>
      </c>
      <c r="N10" s="238">
        <f>'A. Financial Analysis'!N33/'Summary Tables'!$D$3</f>
        <v>0</v>
      </c>
      <c r="O10" s="238">
        <f>'A. Financial Analysis'!O33/'Summary Tables'!$D$3</f>
        <v>0</v>
      </c>
      <c r="P10" s="238">
        <f>'A. Financial Analysis'!P33/'Summary Tables'!$D$3</f>
        <v>0</v>
      </c>
      <c r="Q10" s="239">
        <f>'A. Financial Analysis'!Q33/'Summary Tables'!$D$3</f>
        <v>0</v>
      </c>
      <c r="R10" s="190"/>
      <c r="U10" s="482"/>
    </row>
    <row r="11" spans="1:22" s="124" customFormat="1" x14ac:dyDescent="0.35">
      <c r="B11" s="478"/>
      <c r="C11" s="306"/>
      <c r="D11" s="39"/>
      <c r="E11" s="39"/>
      <c r="F11" s="188"/>
      <c r="G11" s="191" t="s">
        <v>179</v>
      </c>
      <c r="H11" s="238">
        <f>'A. Financial Analysis'!H46/$D$3</f>
        <v>0</v>
      </c>
      <c r="I11" s="238">
        <f>'A. Financial Analysis'!I46/$D$3</f>
        <v>0</v>
      </c>
      <c r="J11" s="238">
        <f>'A. Financial Analysis'!J46/$D$3</f>
        <v>0</v>
      </c>
      <c r="K11" s="238">
        <f>'A. Financial Analysis'!K46/$D$3</f>
        <v>0</v>
      </c>
      <c r="L11" s="238">
        <f>'A. Financial Analysis'!L46/$D$3</f>
        <v>0</v>
      </c>
      <c r="M11" s="238">
        <f>'A. Financial Analysis'!M46/$D$3</f>
        <v>0</v>
      </c>
      <c r="N11" s="238">
        <f>'A. Financial Analysis'!N46/$D$3</f>
        <v>0</v>
      </c>
      <c r="O11" s="238">
        <f>'A. Financial Analysis'!O46/$D$3</f>
        <v>0</v>
      </c>
      <c r="P11" s="238">
        <f>'A. Financial Analysis'!P46/$D$3</f>
        <v>0</v>
      </c>
      <c r="Q11" s="243">
        <f>'A. Financial Analysis'!Q46/$D$3</f>
        <v>0</v>
      </c>
      <c r="R11" s="190"/>
      <c r="U11" s="482"/>
    </row>
    <row r="12" spans="1:22" s="124" customFormat="1" ht="15" thickBot="1" x14ac:dyDescent="0.4">
      <c r="B12" s="306"/>
      <c r="C12" s="306"/>
      <c r="D12" s="39"/>
      <c r="E12" s="39"/>
      <c r="F12" s="188"/>
      <c r="G12" s="195" t="s">
        <v>180</v>
      </c>
      <c r="H12" s="240">
        <f>'A. Financial Analysis'!H47/'Summary Tables'!$D$3</f>
        <v>0</v>
      </c>
      <c r="I12" s="240">
        <f>'A. Financial Analysis'!I47/'Summary Tables'!$D$3</f>
        <v>0</v>
      </c>
      <c r="J12" s="240">
        <f>'A. Financial Analysis'!J47/'Summary Tables'!$D$3</f>
        <v>0</v>
      </c>
      <c r="K12" s="240">
        <f>'A. Financial Analysis'!K47/'Summary Tables'!$D$3</f>
        <v>0</v>
      </c>
      <c r="L12" s="240">
        <f>'A. Financial Analysis'!L47/'Summary Tables'!$D$3</f>
        <v>0</v>
      </c>
      <c r="M12" s="240">
        <f>'A. Financial Analysis'!M47/'Summary Tables'!$D$3</f>
        <v>0</v>
      </c>
      <c r="N12" s="240">
        <f>'A. Financial Analysis'!N47/'Summary Tables'!$D$3</f>
        <v>0</v>
      </c>
      <c r="O12" s="240">
        <f>'A. Financial Analysis'!O47/'Summary Tables'!$D$3</f>
        <v>0</v>
      </c>
      <c r="P12" s="240">
        <f>'A. Financial Analysis'!P47/'Summary Tables'!$D$3</f>
        <v>0</v>
      </c>
      <c r="Q12" s="241">
        <f>'A. Financial Analysis'!Q47/'Summary Tables'!$D$3</f>
        <v>0</v>
      </c>
      <c r="R12" s="190"/>
      <c r="U12" s="482"/>
    </row>
    <row r="13" spans="1:22" s="124" customFormat="1" ht="6" customHeight="1" x14ac:dyDescent="0.35">
      <c r="B13" s="306"/>
      <c r="C13" s="306"/>
      <c r="D13" s="39"/>
      <c r="E13" s="39"/>
      <c r="F13" s="188"/>
      <c r="H13" s="238"/>
      <c r="I13" s="238"/>
      <c r="J13" s="238"/>
      <c r="K13" s="238"/>
      <c r="L13" s="238"/>
      <c r="M13" s="238"/>
      <c r="N13" s="238"/>
      <c r="O13" s="238"/>
      <c r="P13" s="238"/>
      <c r="Q13" s="238"/>
      <c r="R13" s="190"/>
      <c r="U13" s="482"/>
    </row>
    <row r="14" spans="1:22" s="124" customFormat="1" x14ac:dyDescent="0.35">
      <c r="B14" s="306"/>
      <c r="C14" s="306"/>
      <c r="D14" s="39"/>
      <c r="E14" s="39"/>
      <c r="F14" s="188"/>
      <c r="G14" s="191" t="s">
        <v>181</v>
      </c>
      <c r="H14" s="238">
        <f>'A. Financial Analysis'!H63/$D$3</f>
        <v>0</v>
      </c>
      <c r="I14" s="238">
        <f>'A. Financial Analysis'!I63/$D$3</f>
        <v>0</v>
      </c>
      <c r="J14" s="238">
        <f>'A. Financial Analysis'!J63/$D$3</f>
        <v>0</v>
      </c>
      <c r="K14" s="238">
        <f>'A. Financial Analysis'!K63/$D$3</f>
        <v>0</v>
      </c>
      <c r="L14" s="238">
        <f>'A. Financial Analysis'!L63/$D$3</f>
        <v>0</v>
      </c>
      <c r="M14" s="238">
        <f>'A. Financial Analysis'!M63/$D$3</f>
        <v>0</v>
      </c>
      <c r="N14" s="238">
        <f>'A. Financial Analysis'!N63/$D$3</f>
        <v>0</v>
      </c>
      <c r="O14" s="238">
        <f>'A. Financial Analysis'!O63/$D$3</f>
        <v>0</v>
      </c>
      <c r="P14" s="238">
        <f>'A. Financial Analysis'!P63/$D$3</f>
        <v>0</v>
      </c>
      <c r="Q14" s="239">
        <f>'A. Financial Analysis'!Q63/$D$3</f>
        <v>0</v>
      </c>
      <c r="R14" s="190"/>
      <c r="U14" s="482"/>
    </row>
    <row r="15" spans="1:22" s="124" customFormat="1" x14ac:dyDescent="0.35">
      <c r="B15" s="306"/>
      <c r="C15" s="306"/>
      <c r="D15" s="39"/>
      <c r="E15" s="39"/>
      <c r="F15" s="188"/>
      <c r="G15" s="191" t="s">
        <v>182</v>
      </c>
      <c r="H15" s="238">
        <f>'A. Financial Analysis'!H80/$D$3</f>
        <v>0</v>
      </c>
      <c r="I15" s="238">
        <f>'A. Financial Analysis'!I80/$D$3</f>
        <v>0</v>
      </c>
      <c r="J15" s="238">
        <f>'A. Financial Analysis'!J80/$D$3</f>
        <v>0</v>
      </c>
      <c r="K15" s="238">
        <f>'A. Financial Analysis'!K80/$D$3</f>
        <v>0</v>
      </c>
      <c r="L15" s="238">
        <f>'A. Financial Analysis'!L80/$D$3</f>
        <v>0</v>
      </c>
      <c r="M15" s="238">
        <f>'A. Financial Analysis'!M80/$D$3</f>
        <v>0</v>
      </c>
      <c r="N15" s="238">
        <f>'A. Financial Analysis'!N80/$D$3</f>
        <v>0</v>
      </c>
      <c r="O15" s="238">
        <f>'A. Financial Analysis'!O80/$D$3</f>
        <v>0</v>
      </c>
      <c r="P15" s="238">
        <f>'A. Financial Analysis'!P80/$D$3</f>
        <v>0</v>
      </c>
      <c r="Q15" s="243">
        <f>'A. Financial Analysis'!Q80/$D$3</f>
        <v>0</v>
      </c>
      <c r="R15" s="190"/>
      <c r="U15" s="482"/>
    </row>
    <row r="16" spans="1:22" s="124" customFormat="1" ht="15" thickBot="1" x14ac:dyDescent="0.4">
      <c r="B16" s="306"/>
      <c r="C16" s="306"/>
      <c r="D16" s="39"/>
      <c r="E16" s="39"/>
      <c r="F16" s="188"/>
      <c r="G16" s="195" t="s">
        <v>183</v>
      </c>
      <c r="H16" s="240">
        <f>'A. Financial Analysis'!H81/'Summary Tables'!$D$3</f>
        <v>0</v>
      </c>
      <c r="I16" s="240">
        <f>'A. Financial Analysis'!I81/'Summary Tables'!$D$3</f>
        <v>0</v>
      </c>
      <c r="J16" s="240">
        <f>'A. Financial Analysis'!J81/'Summary Tables'!$D$3</f>
        <v>0</v>
      </c>
      <c r="K16" s="240">
        <f>'A. Financial Analysis'!K81/'Summary Tables'!$D$3</f>
        <v>0</v>
      </c>
      <c r="L16" s="240">
        <f>'A. Financial Analysis'!L81/'Summary Tables'!$D$3</f>
        <v>0</v>
      </c>
      <c r="M16" s="240">
        <f>'A. Financial Analysis'!M81/'Summary Tables'!$D$3</f>
        <v>0</v>
      </c>
      <c r="N16" s="240">
        <f>'A. Financial Analysis'!N81/'Summary Tables'!$D$3</f>
        <v>0</v>
      </c>
      <c r="O16" s="240">
        <f>'A. Financial Analysis'!O81/'Summary Tables'!$D$3</f>
        <v>0</v>
      </c>
      <c r="P16" s="240">
        <f>'A. Financial Analysis'!P81/'Summary Tables'!$D$3</f>
        <v>0</v>
      </c>
      <c r="Q16" s="241">
        <f>'A. Financial Analysis'!Q81/'Summary Tables'!$D$3</f>
        <v>0</v>
      </c>
      <c r="R16" s="190"/>
      <c r="U16" s="482"/>
    </row>
    <row r="17" spans="2:22" s="124" customFormat="1" ht="5.75" customHeight="1" x14ac:dyDescent="0.35">
      <c r="B17" s="306"/>
      <c r="C17" s="306"/>
      <c r="D17" s="39"/>
      <c r="E17" s="39"/>
      <c r="F17" s="188"/>
      <c r="G17" s="196"/>
      <c r="H17" s="238"/>
      <c r="I17" s="238"/>
      <c r="J17" s="238"/>
      <c r="K17" s="238"/>
      <c r="L17" s="238"/>
      <c r="M17" s="238"/>
      <c r="N17" s="238"/>
      <c r="O17" s="238"/>
      <c r="P17" s="238"/>
      <c r="Q17" s="238"/>
      <c r="R17" s="190"/>
      <c r="U17" s="482"/>
    </row>
    <row r="18" spans="2:22" s="124" customFormat="1" ht="15" thickBot="1" x14ac:dyDescent="0.4">
      <c r="B18" s="39"/>
      <c r="C18" s="39"/>
      <c r="D18" s="39"/>
      <c r="E18" s="39"/>
      <c r="F18" s="188"/>
      <c r="G18" s="195" t="s">
        <v>184</v>
      </c>
      <c r="H18" s="240">
        <f>'A. Financial Analysis'!H83/'Summary Tables'!$D$3</f>
        <v>0</v>
      </c>
      <c r="I18" s="240">
        <f>'A. Financial Analysis'!I83/'Summary Tables'!$D$3</f>
        <v>0</v>
      </c>
      <c r="J18" s="240">
        <f>'A. Financial Analysis'!J83/'Summary Tables'!$D$3</f>
        <v>0</v>
      </c>
      <c r="K18" s="240">
        <f>'A. Financial Analysis'!K83/'Summary Tables'!$D$3</f>
        <v>0</v>
      </c>
      <c r="L18" s="240">
        <f>'A. Financial Analysis'!L83/'Summary Tables'!$D$3</f>
        <v>0</v>
      </c>
      <c r="M18" s="240">
        <f>'A. Financial Analysis'!M83/'Summary Tables'!$D$3</f>
        <v>0</v>
      </c>
      <c r="N18" s="240">
        <f>'A. Financial Analysis'!N83/'Summary Tables'!$D$3</f>
        <v>0</v>
      </c>
      <c r="O18" s="240">
        <f>'A. Financial Analysis'!O83/'Summary Tables'!$D$3</f>
        <v>0</v>
      </c>
      <c r="P18" s="240">
        <f>'A. Financial Analysis'!P83/'Summary Tables'!$D$3</f>
        <v>0</v>
      </c>
      <c r="Q18" s="240">
        <f>'A. Financial Analysis'!Q83/'Summary Tables'!$D$3</f>
        <v>0</v>
      </c>
      <c r="R18" s="190"/>
      <c r="U18" s="482"/>
    </row>
    <row r="19" spans="2:22" s="124" customFormat="1" ht="5.75" customHeight="1" x14ac:dyDescent="0.35">
      <c r="B19" s="39"/>
      <c r="C19" s="39"/>
      <c r="D19" s="39"/>
      <c r="E19" s="39"/>
      <c r="F19" s="188"/>
      <c r="G19" s="196"/>
      <c r="H19" s="238"/>
      <c r="I19" s="238"/>
      <c r="J19" s="238"/>
      <c r="K19" s="238"/>
      <c r="L19" s="238"/>
      <c r="M19" s="238"/>
      <c r="N19" s="238"/>
      <c r="O19" s="238"/>
      <c r="P19" s="238"/>
      <c r="Q19" s="238"/>
      <c r="R19" s="190"/>
      <c r="U19" s="482"/>
    </row>
    <row r="20" spans="2:22" s="124" customFormat="1" ht="15" thickBot="1" x14ac:dyDescent="0.4">
      <c r="B20" s="39"/>
      <c r="C20" s="39"/>
      <c r="D20" s="39"/>
      <c r="E20" s="39"/>
      <c r="F20" s="188"/>
      <c r="G20" s="195" t="s">
        <v>185</v>
      </c>
      <c r="H20" s="240">
        <f>SUM($H$18:H18)</f>
        <v>0</v>
      </c>
      <c r="I20" s="240">
        <f>SUM($H$18:I18)</f>
        <v>0</v>
      </c>
      <c r="J20" s="240">
        <f>SUM($H$18:J18)</f>
        <v>0</v>
      </c>
      <c r="K20" s="240">
        <f>SUM($H$18:K18)</f>
        <v>0</v>
      </c>
      <c r="L20" s="240">
        <f>SUM($H$18:L18)</f>
        <v>0</v>
      </c>
      <c r="M20" s="240">
        <f>SUM($H$18:M18)</f>
        <v>0</v>
      </c>
      <c r="N20" s="240">
        <f>SUM($H$18:N18)</f>
        <v>0</v>
      </c>
      <c r="O20" s="240">
        <f>SUM($H$18:O18)</f>
        <v>0</v>
      </c>
      <c r="P20" s="240">
        <f>SUM($H$18:P18)</f>
        <v>0</v>
      </c>
      <c r="Q20" s="238"/>
      <c r="R20" s="190"/>
      <c r="U20" s="482"/>
    </row>
    <row r="21" spans="2:22" s="124" customFormat="1" ht="5.75" customHeight="1" thickBot="1" x14ac:dyDescent="0.4">
      <c r="B21" s="39"/>
      <c r="C21" s="39"/>
      <c r="D21" s="39"/>
      <c r="E21" s="39"/>
      <c r="F21" s="192"/>
      <c r="G21" s="193"/>
      <c r="H21" s="193"/>
      <c r="I21" s="193"/>
      <c r="J21" s="193"/>
      <c r="K21" s="193"/>
      <c r="L21" s="193"/>
      <c r="M21" s="193"/>
      <c r="N21" s="193"/>
      <c r="O21" s="193"/>
      <c r="P21" s="193"/>
      <c r="Q21" s="193"/>
      <c r="R21" s="194"/>
      <c r="U21" s="482"/>
    </row>
    <row r="22" spans="2:22" ht="15" thickBot="1" x14ac:dyDescent="0.4">
      <c r="B22" s="39"/>
      <c r="C22" s="39"/>
      <c r="D22" s="39"/>
      <c r="E22" s="39"/>
      <c r="H22" s="269"/>
      <c r="I22" s="269"/>
      <c r="J22" s="269"/>
      <c r="K22" s="269"/>
      <c r="L22" s="269"/>
      <c r="M22" s="269"/>
      <c r="N22" s="269"/>
      <c r="O22" s="269"/>
      <c r="P22" s="245" t="s">
        <v>186</v>
      </c>
      <c r="Q22" s="197" t="b">
        <f>P20='A. Financial Analysis'!P85/D3</f>
        <v>1</v>
      </c>
    </row>
    <row r="23" spans="2:22" ht="14.75" customHeight="1" x14ac:dyDescent="0.35">
      <c r="B23" s="39"/>
      <c r="C23" s="39"/>
      <c r="D23" s="39"/>
      <c r="E23" s="312"/>
      <c r="F23" s="313"/>
      <c r="G23" s="313"/>
      <c r="H23" s="313"/>
      <c r="I23" s="313"/>
      <c r="J23" s="313"/>
      <c r="K23" s="313"/>
      <c r="L23" s="314"/>
      <c r="M23" s="313"/>
      <c r="N23" s="313"/>
      <c r="O23" s="313"/>
      <c r="P23" s="313"/>
      <c r="Q23" s="313"/>
      <c r="R23" s="313"/>
      <c r="S23" s="313"/>
      <c r="T23" s="313"/>
      <c r="U23" s="313"/>
      <c r="V23" s="313"/>
    </row>
    <row r="24" spans="2:22" ht="14.75" customHeight="1" x14ac:dyDescent="0.35">
      <c r="B24" s="39"/>
      <c r="C24" s="39"/>
      <c r="D24" s="39"/>
      <c r="E24" s="39"/>
      <c r="F24" s="483" t="s">
        <v>187</v>
      </c>
      <c r="G24" s="483"/>
      <c r="H24" s="483"/>
      <c r="I24" s="483"/>
      <c r="J24" s="483"/>
      <c r="K24" s="483"/>
      <c r="L24" s="483"/>
      <c r="M24" s="483"/>
      <c r="N24" s="483"/>
      <c r="O24" s="483"/>
      <c r="P24" s="483"/>
      <c r="Q24" s="483"/>
      <c r="U24" s="482" t="s">
        <v>188</v>
      </c>
    </row>
    <row r="25" spans="2:22" ht="31.5" customHeight="1" thickBot="1" x14ac:dyDescent="0.4">
      <c r="B25" s="39"/>
      <c r="C25" s="39"/>
      <c r="D25" s="39"/>
      <c r="E25" s="39"/>
      <c r="F25" s="484"/>
      <c r="G25" s="484"/>
      <c r="H25" s="484"/>
      <c r="I25" s="484"/>
      <c r="J25" s="484"/>
      <c r="K25" s="484"/>
      <c r="L25" s="484"/>
      <c r="M25" s="484"/>
      <c r="N25" s="484"/>
      <c r="O25" s="484"/>
      <c r="P25" s="484"/>
      <c r="Q25" s="484"/>
      <c r="U25" s="482"/>
    </row>
    <row r="26" spans="2:22" x14ac:dyDescent="0.35">
      <c r="B26" s="39"/>
      <c r="C26" s="39"/>
      <c r="D26" s="39"/>
      <c r="E26" s="39"/>
      <c r="F26" s="184"/>
      <c r="G26" s="199"/>
      <c r="H26" s="199"/>
      <c r="I26" s="199"/>
      <c r="J26" s="199"/>
      <c r="K26" s="308"/>
      <c r="L26" s="39"/>
      <c r="U26" s="482"/>
    </row>
    <row r="27" spans="2:22" x14ac:dyDescent="0.35">
      <c r="F27" s="185"/>
      <c r="G27" s="186" t="s">
        <v>189</v>
      </c>
      <c r="H27" s="186"/>
      <c r="I27" s="186"/>
      <c r="J27" s="186"/>
      <c r="K27" s="309"/>
      <c r="L27" s="39"/>
      <c r="M27" s="136"/>
      <c r="U27" s="482"/>
    </row>
    <row r="28" spans="2:22" x14ac:dyDescent="0.35">
      <c r="F28" s="188"/>
      <c r="G28" s="189"/>
      <c r="H28" s="198"/>
      <c r="I28" s="198"/>
      <c r="J28" s="198"/>
      <c r="K28" s="309"/>
      <c r="L28" s="39"/>
      <c r="M28" s="124"/>
      <c r="U28" s="482"/>
    </row>
    <row r="29" spans="2:22" x14ac:dyDescent="0.35">
      <c r="F29" s="188"/>
      <c r="G29" s="244" t="s">
        <v>176</v>
      </c>
      <c r="H29" s="198" t="s">
        <v>190</v>
      </c>
      <c r="I29" s="198" t="s">
        <v>191</v>
      </c>
      <c r="J29" s="230" t="s">
        <v>42</v>
      </c>
      <c r="K29" s="309"/>
      <c r="L29" s="39"/>
      <c r="M29" s="124"/>
      <c r="U29" s="482"/>
    </row>
    <row r="30" spans="2:22" x14ac:dyDescent="0.35">
      <c r="F30" s="188"/>
      <c r="G30" s="236" t="s">
        <v>65</v>
      </c>
      <c r="H30" s="238">
        <f>(SUMIF('A. Financial Analysis'!$C$5:$C$32,'Summary Tables'!$G30,'A. Financial Analysis'!$Q$5:$Q$32))/$D$3</f>
        <v>0</v>
      </c>
      <c r="I30" s="238">
        <f>(SUMIF('A. Financial Analysis'!$C$35:$C$45,'Summary Tables'!$G30,'A. Financial Analysis'!$Q$35:$Q$45))/$D$3</f>
        <v>0</v>
      </c>
      <c r="J30" s="239">
        <f>SUM(H30:I30)</f>
        <v>0</v>
      </c>
      <c r="K30" s="309"/>
      <c r="L30" s="39"/>
      <c r="M30" s="124"/>
      <c r="U30" s="482"/>
    </row>
    <row r="31" spans="2:22" x14ac:dyDescent="0.35">
      <c r="F31" s="188"/>
      <c r="G31" s="237" t="s">
        <v>192</v>
      </c>
      <c r="H31" s="238">
        <f>(SUMIF('A. Financial Analysis'!$C$5:$C$32,'Summary Tables'!$G31,'A. Financial Analysis'!$Q$5:$Q$32))/$D$3</f>
        <v>0</v>
      </c>
      <c r="I31" s="238">
        <f>(SUMIF('A. Financial Analysis'!$C$35:$C$45,'Summary Tables'!$G31,'A. Financial Analysis'!$Q$35:$Q$45))/$D$3</f>
        <v>0</v>
      </c>
      <c r="J31" s="239">
        <f t="shared" ref="J31:J32" si="0">SUM(H31:I31)</f>
        <v>0</v>
      </c>
      <c r="K31" s="309"/>
      <c r="L31" s="39"/>
      <c r="M31" s="124"/>
      <c r="U31" s="482"/>
    </row>
    <row r="32" spans="2:22" x14ac:dyDescent="0.35">
      <c r="F32" s="188"/>
      <c r="G32" s="236" t="s">
        <v>193</v>
      </c>
      <c r="H32" s="238">
        <f>(SUMIF('A. Financial Analysis'!$C$5:$C$32,'Summary Tables'!$G32,'A. Financial Analysis'!$Q$5:$Q$32))/$D$3</f>
        <v>0</v>
      </c>
      <c r="I32" s="238">
        <f>(SUMIF('A. Financial Analysis'!$C$35:$C$45,'Summary Tables'!$G32,'A. Financial Analysis'!$Q$35:$Q$45))/$D$3</f>
        <v>0</v>
      </c>
      <c r="J32" s="239">
        <f t="shared" si="0"/>
        <v>0</v>
      </c>
      <c r="K32" s="309"/>
      <c r="L32" s="39"/>
      <c r="M32" s="124"/>
      <c r="U32" s="311"/>
    </row>
    <row r="33" spans="5:22" ht="15" thickBot="1" x14ac:dyDescent="0.4">
      <c r="F33" s="188"/>
      <c r="G33" s="195" t="s">
        <v>180</v>
      </c>
      <c r="H33" s="240">
        <f>SUM(H30:H32)</f>
        <v>0</v>
      </c>
      <c r="I33" s="240">
        <f>SUM(I30:I32)</f>
        <v>0</v>
      </c>
      <c r="J33" s="241">
        <f>SUM(J30:J32)</f>
        <v>0</v>
      </c>
      <c r="K33" s="309"/>
      <c r="L33" s="39"/>
      <c r="M33" s="124"/>
      <c r="U33" s="311"/>
    </row>
    <row r="34" spans="5:22" ht="15" thickBot="1" x14ac:dyDescent="0.4">
      <c r="F34" s="192"/>
      <c r="G34" s="193"/>
      <c r="H34" s="193"/>
      <c r="I34" s="193"/>
      <c r="J34" s="193"/>
      <c r="K34" s="310"/>
      <c r="L34" s="39"/>
      <c r="M34" s="124"/>
      <c r="U34" s="311"/>
    </row>
    <row r="35" spans="5:22" ht="15" thickBot="1" x14ac:dyDescent="0.4">
      <c r="F35" s="124"/>
      <c r="G35" s="231" t="s">
        <v>194</v>
      </c>
      <c r="H35" s="307" t="b">
        <f>H33=Q9</f>
        <v>1</v>
      </c>
      <c r="I35" s="307" t="b">
        <f>I33=Q11</f>
        <v>1</v>
      </c>
      <c r="J35" s="307" t="b">
        <f>J33=Q12</f>
        <v>1</v>
      </c>
      <c r="K35" s="197" t="b">
        <f>J33=('A. Financial Analysis'!Q47/$D$3)</f>
        <v>1</v>
      </c>
      <c r="M35" s="124"/>
      <c r="U35" s="311"/>
    </row>
    <row r="36" spans="5:22" x14ac:dyDescent="0.35">
      <c r="F36" s="124"/>
      <c r="G36" s="124"/>
      <c r="H36" s="124"/>
      <c r="I36" s="124"/>
      <c r="J36" s="124"/>
      <c r="L36" s="124"/>
      <c r="M36" s="124"/>
      <c r="U36" s="311"/>
    </row>
    <row r="37" spans="5:22" x14ac:dyDescent="0.35">
      <c r="E37" s="313"/>
      <c r="F37" s="134"/>
      <c r="G37" s="134"/>
      <c r="H37" s="134"/>
      <c r="I37" s="134"/>
      <c r="J37" s="134"/>
      <c r="K37" s="313"/>
      <c r="L37" s="134"/>
      <c r="M37" s="134"/>
      <c r="N37" s="313"/>
      <c r="O37" s="313"/>
      <c r="P37" s="313"/>
      <c r="Q37" s="313"/>
      <c r="R37" s="313"/>
      <c r="S37" s="313"/>
      <c r="T37" s="313"/>
      <c r="U37" s="315"/>
      <c r="V37" s="313"/>
    </row>
    <row r="38" spans="5:22" ht="14.75" customHeight="1" x14ac:dyDescent="0.35">
      <c r="F38" s="485" t="s">
        <v>195</v>
      </c>
      <c r="G38" s="485"/>
      <c r="H38" s="485"/>
      <c r="I38" s="485"/>
      <c r="J38" s="485"/>
      <c r="K38" s="485"/>
      <c r="L38" s="485"/>
      <c r="M38" s="485"/>
      <c r="N38" s="485"/>
      <c r="O38" s="485"/>
      <c r="P38" s="485"/>
      <c r="Q38" s="485"/>
      <c r="U38" s="482" t="s">
        <v>196</v>
      </c>
    </row>
    <row r="39" spans="5:22" ht="21" customHeight="1" thickBot="1" x14ac:dyDescent="0.4">
      <c r="F39" s="486"/>
      <c r="G39" s="486"/>
      <c r="H39" s="486"/>
      <c r="I39" s="486"/>
      <c r="J39" s="486"/>
      <c r="K39" s="486"/>
      <c r="L39" s="486"/>
      <c r="M39" s="486"/>
      <c r="N39" s="486"/>
      <c r="O39" s="486"/>
      <c r="P39" s="486"/>
      <c r="Q39" s="486"/>
      <c r="U39" s="482"/>
    </row>
    <row r="40" spans="5:22" x14ac:dyDescent="0.35">
      <c r="F40" s="184"/>
      <c r="G40" s="199"/>
      <c r="H40" s="199"/>
      <c r="I40" s="199"/>
      <c r="J40" s="199"/>
      <c r="K40" s="199"/>
      <c r="L40" s="199"/>
      <c r="M40" s="199"/>
      <c r="N40" s="200"/>
      <c r="U40" s="482"/>
    </row>
    <row r="41" spans="5:22" x14ac:dyDescent="0.35">
      <c r="F41" s="185"/>
      <c r="G41" s="186" t="s">
        <v>197</v>
      </c>
      <c r="H41" s="186"/>
      <c r="I41" s="186"/>
      <c r="J41" s="186"/>
      <c r="K41" s="186"/>
      <c r="L41" s="186"/>
      <c r="M41" s="186"/>
      <c r="N41" s="326"/>
      <c r="U41" s="482"/>
    </row>
    <row r="42" spans="5:22" x14ac:dyDescent="0.35">
      <c r="F42" s="188"/>
      <c r="G42" s="189"/>
      <c r="H42" s="198"/>
      <c r="I42" s="198"/>
      <c r="J42" s="198"/>
      <c r="K42" s="198"/>
      <c r="L42" s="198"/>
      <c r="M42" s="198"/>
      <c r="N42" s="321"/>
      <c r="U42" s="482"/>
    </row>
    <row r="43" spans="5:22" ht="44.75" customHeight="1" x14ac:dyDescent="0.35">
      <c r="F43" s="188"/>
      <c r="G43" s="244" t="s">
        <v>176</v>
      </c>
      <c r="H43" s="322" t="str">
        <f>'C. Budget Change Contract'!K13</f>
        <v>21/22
(Net) £'000s</v>
      </c>
      <c r="I43" s="324" t="str">
        <f>'C. Budget Change Contract'!L13</f>
        <v>22/23
(Net) £'000s</v>
      </c>
      <c r="J43" s="324" t="str">
        <f>'C. Budget Change Contract'!M13</f>
        <v>23/24
(Net) £'000s</v>
      </c>
      <c r="K43" s="324" t="str">
        <f>'C. Budget Change Contract'!N13</f>
        <v>24/25
(Net) £'000s</v>
      </c>
      <c r="L43" s="324" t="str">
        <f>'C. Budget Change Contract'!O13</f>
        <v>25/26
(Net) £'000s</v>
      </c>
      <c r="M43" s="487" t="str">
        <f>'C. Budget Change Contract'!P13</f>
        <v>Total annual recurring (over the period shown)</v>
      </c>
      <c r="N43" s="488"/>
      <c r="U43" s="482"/>
    </row>
    <row r="44" spans="5:22" ht="21" customHeight="1" x14ac:dyDescent="0.35">
      <c r="F44" s="188"/>
      <c r="G44" s="236" t="str">
        <f>'C. Budget Change Contract'!I24</f>
        <v>Total annual recurring</v>
      </c>
      <c r="H44" s="323">
        <f>'C. Budget Change Contract'!K24</f>
        <v>0</v>
      </c>
      <c r="I44" s="325">
        <f>'C. Budget Change Contract'!L24</f>
        <v>0</v>
      </c>
      <c r="J44" s="325">
        <f>'C. Budget Change Contract'!M24</f>
        <v>0</v>
      </c>
      <c r="K44" s="325">
        <f>'C. Budget Change Contract'!N24</f>
        <v>0</v>
      </c>
      <c r="L44" s="325">
        <f>'C. Budget Change Contract'!O24</f>
        <v>0</v>
      </c>
      <c r="M44" s="489">
        <f>'C. Budget Change Contract'!P24</f>
        <v>0</v>
      </c>
      <c r="N44" s="490"/>
      <c r="U44" s="482"/>
    </row>
    <row r="45" spans="5:22" ht="22.5" customHeight="1" x14ac:dyDescent="0.35">
      <c r="F45" s="188"/>
      <c r="G45" s="236" t="str">
        <f>'C. Budget Change Contract'!I25</f>
        <v>Total cumulative recurring:</v>
      </c>
      <c r="H45" s="323">
        <f>'C. Budget Change Contract'!K25</f>
        <v>0</v>
      </c>
      <c r="I45" s="325">
        <f>'C. Budget Change Contract'!L25</f>
        <v>0</v>
      </c>
      <c r="J45" s="325">
        <f>'C. Budget Change Contract'!M25</f>
        <v>0</v>
      </c>
      <c r="K45" s="325">
        <f>'C. Budget Change Contract'!N25</f>
        <v>0</v>
      </c>
      <c r="L45" s="325">
        <f>'C. Budget Change Contract'!O25</f>
        <v>0</v>
      </c>
      <c r="M45" s="489">
        <f>'C. Budget Change Contract'!P25</f>
        <v>0</v>
      </c>
      <c r="N45" s="490"/>
      <c r="U45" s="482"/>
    </row>
    <row r="46" spans="5:22" ht="22.5" customHeight="1" x14ac:dyDescent="0.35">
      <c r="F46" s="188"/>
      <c r="G46" s="320" t="str">
        <f>'C. Budget Change Contract'!I26</f>
        <v>Actual/ Forecast Status:</v>
      </c>
      <c r="H46" s="319" t="str">
        <f>'C. Budget Change Contract'!K26</f>
        <v>A</v>
      </c>
      <c r="I46" s="319" t="str">
        <f>'C. Budget Change Contract'!L26</f>
        <v>G</v>
      </c>
      <c r="J46" s="319" t="str">
        <f>'C. Budget Change Contract'!M26</f>
        <v>G</v>
      </c>
      <c r="K46" s="319" t="str">
        <f>'C. Budget Change Contract'!N26</f>
        <v>G</v>
      </c>
      <c r="L46" s="319" t="str">
        <f>'C. Budget Change Contract'!O26</f>
        <v>G</v>
      </c>
      <c r="M46" s="480" t="str">
        <f>'C. Budget Change Contract'!P26</f>
        <v>R</v>
      </c>
      <c r="N46" s="481"/>
    </row>
    <row r="47" spans="5:22" ht="6" customHeight="1" thickBot="1" x14ac:dyDescent="0.4">
      <c r="F47" s="192"/>
      <c r="G47" s="193"/>
      <c r="H47" s="193"/>
      <c r="I47" s="193"/>
      <c r="J47" s="193"/>
      <c r="K47" s="193"/>
      <c r="L47" s="193"/>
      <c r="M47" s="193"/>
      <c r="N47" s="194"/>
    </row>
    <row r="48" spans="5:22" x14ac:dyDescent="0.35">
      <c r="F48" s="124"/>
    </row>
  </sheetData>
  <mergeCells count="13">
    <mergeCell ref="F3:P3"/>
    <mergeCell ref="A1:V1"/>
    <mergeCell ref="B3:B11"/>
    <mergeCell ref="Q7:Q8"/>
    <mergeCell ref="M46:N46"/>
    <mergeCell ref="U6:U21"/>
    <mergeCell ref="U24:U31"/>
    <mergeCell ref="F24:Q25"/>
    <mergeCell ref="F38:Q39"/>
    <mergeCell ref="U38:U45"/>
    <mergeCell ref="M43:N43"/>
    <mergeCell ref="M44:N44"/>
    <mergeCell ref="M45:N45"/>
  </mergeCells>
  <conditionalFormatting sqref="J30:J33 H9:Q20">
    <cfRule type="cellIs" dxfId="21" priority="43" operator="lessThan">
      <formula>0</formula>
    </cfRule>
    <cfRule type="cellIs" dxfId="20" priority="44" operator="greaterThan">
      <formula>0</formula>
    </cfRule>
  </conditionalFormatting>
  <conditionalFormatting sqref="H30:I32">
    <cfRule type="cellIs" dxfId="19" priority="35" operator="lessThan">
      <formula>0</formula>
    </cfRule>
    <cfRule type="cellIs" dxfId="18" priority="36" operator="greaterThan">
      <formula>0</formula>
    </cfRule>
  </conditionalFormatting>
  <conditionalFormatting sqref="H33:J33">
    <cfRule type="cellIs" dxfId="17" priority="33" operator="lessThan">
      <formula>0</formula>
    </cfRule>
    <cfRule type="cellIs" dxfId="16" priority="34" operator="greaterThan">
      <formula>0</formula>
    </cfRule>
  </conditionalFormatting>
  <conditionalFormatting sqref="J35">
    <cfRule type="containsText" dxfId="15" priority="28" operator="containsText" text="TRUE">
      <formula>NOT(ISERROR(SEARCH("TRUE",J35)))</formula>
    </cfRule>
  </conditionalFormatting>
  <conditionalFormatting sqref="I35">
    <cfRule type="containsText" dxfId="14" priority="27" operator="containsText" text="TRUE">
      <formula>NOT(ISERROR(SEARCH("TRUE",I35)))</formula>
    </cfRule>
  </conditionalFormatting>
  <conditionalFormatting sqref="H35">
    <cfRule type="containsText" dxfId="13" priority="26" operator="containsText" text="TRUE">
      <formula>NOT(ISERROR(SEARCH("TRUE",H35)))</formula>
    </cfRule>
  </conditionalFormatting>
  <conditionalFormatting sqref="K35">
    <cfRule type="containsText" dxfId="12" priority="25" operator="containsText" text="TRUE">
      <formula>NOT(ISERROR(SEARCH("TRUE",K35)))</formula>
    </cfRule>
  </conditionalFormatting>
  <conditionalFormatting sqref="D3 S2 F24 F26:F37 F40:F48 S19:S1048576">
    <cfRule type="containsText" dxfId="11" priority="24" operator="containsText" text="fa">
      <formula>NOT(ISERROR(SEARCH("fa",D2)))</formula>
    </cfRule>
  </conditionalFormatting>
  <conditionalFormatting sqref="Q22">
    <cfRule type="containsText" dxfId="10" priority="22" operator="containsText" text="TRUE">
      <formula>NOT(ISERROR(SEARCH("TRUE",Q22)))</formula>
    </cfRule>
    <cfRule type="containsText" dxfId="9" priority="23" operator="containsText" text="FALSE">
      <formula>NOT(ISERROR(SEARCH("FALSE",Q22)))</formula>
    </cfRule>
  </conditionalFormatting>
  <conditionalFormatting sqref="F38">
    <cfRule type="containsText" dxfId="8" priority="11" operator="containsText" text="fa">
      <formula>NOT(ISERROR(SEARCH("fa",F38)))</formula>
    </cfRule>
  </conditionalFormatting>
  <conditionalFormatting sqref="H44:M45">
    <cfRule type="cellIs" dxfId="7" priority="7" operator="lessThan">
      <formula>0</formula>
    </cfRule>
    <cfRule type="cellIs" dxfId="6" priority="8" operator="greaterThan">
      <formula>0</formula>
    </cfRule>
  </conditionalFormatting>
  <conditionalFormatting sqref="H46:L46">
    <cfRule type="containsText" dxfId="5" priority="4" operator="containsText" text="a">
      <formula>NOT(ISERROR(SEARCH("a",H46)))</formula>
    </cfRule>
    <cfRule type="containsText" dxfId="4" priority="5" operator="containsText" text="g">
      <formula>NOT(ISERROR(SEARCH("g",H46)))</formula>
    </cfRule>
    <cfRule type="containsText" dxfId="3" priority="6" operator="containsText" text="R">
      <formula>NOT(ISERROR(SEARCH("R",H46)))</formula>
    </cfRule>
  </conditionalFormatting>
  <conditionalFormatting sqref="M46">
    <cfRule type="containsText" dxfId="2" priority="1" operator="containsText" text="a">
      <formula>NOT(ISERROR(SEARCH("a",M46)))</formula>
    </cfRule>
    <cfRule type="containsText" dxfId="1" priority="2" operator="containsText" text="g">
      <formula>NOT(ISERROR(SEARCH("g",M46)))</formula>
    </cfRule>
    <cfRule type="containsText" dxfId="0" priority="3" operator="containsText" text="R">
      <formula>NOT(ISERROR(SEARCH("R",M46)))</formula>
    </cfRule>
  </conditionalFormatting>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
  <sheetViews>
    <sheetView showGridLines="0" zoomScale="40" zoomScaleNormal="40" workbookViewId="0">
      <selection activeCell="G13" sqref="G13"/>
    </sheetView>
  </sheetViews>
  <sheetFormatPr defaultRowHeight="51.65" customHeight="1" x14ac:dyDescent="0.35"/>
  <cols>
    <col min="1" max="1" width="10.6328125" customWidth="1"/>
    <col min="2" max="2" width="28.36328125" customWidth="1"/>
    <col min="3" max="3" width="136" customWidth="1"/>
    <col min="6" max="6" width="20.36328125" customWidth="1"/>
    <col min="7" max="7" width="146.54296875" customWidth="1"/>
  </cols>
  <sheetData>
    <row r="1" spans="1:7" ht="51.65" customHeight="1" x14ac:dyDescent="0.45">
      <c r="A1" s="38"/>
      <c r="B1" s="492" t="s">
        <v>198</v>
      </c>
      <c r="C1" s="492"/>
      <c r="F1" s="491" t="s">
        <v>199</v>
      </c>
      <c r="G1" s="491"/>
    </row>
    <row r="2" spans="1:7" ht="51.65" customHeight="1" x14ac:dyDescent="0.35">
      <c r="A2" s="38"/>
      <c r="B2" s="223" t="s">
        <v>200</v>
      </c>
      <c r="C2" s="223" t="s">
        <v>201</v>
      </c>
      <c r="F2" s="63">
        <v>0</v>
      </c>
      <c r="G2" s="64" t="s">
        <v>202</v>
      </c>
    </row>
    <row r="3" spans="1:7" ht="51.65" customHeight="1" x14ac:dyDescent="0.35">
      <c r="A3" s="38"/>
      <c r="B3" s="223" t="s">
        <v>203</v>
      </c>
      <c r="C3" s="224" t="s">
        <v>204</v>
      </c>
      <c r="F3" s="63">
        <v>0.25</v>
      </c>
      <c r="G3" s="64" t="s">
        <v>205</v>
      </c>
    </row>
    <row r="4" spans="1:7" ht="51.65" customHeight="1" x14ac:dyDescent="0.35">
      <c r="A4" s="38"/>
      <c r="B4" s="223" t="s">
        <v>206</v>
      </c>
      <c r="C4" s="223" t="s">
        <v>207</v>
      </c>
      <c r="F4" s="63">
        <v>0.5</v>
      </c>
      <c r="G4" s="64" t="s">
        <v>208</v>
      </c>
    </row>
    <row r="5" spans="1:7" ht="51.65" customHeight="1" x14ac:dyDescent="0.35">
      <c r="A5" s="38"/>
      <c r="B5" s="223" t="s">
        <v>209</v>
      </c>
      <c r="C5" s="223" t="s">
        <v>210</v>
      </c>
      <c r="F5" s="63">
        <v>0.75</v>
      </c>
      <c r="G5" s="64" t="s">
        <v>211</v>
      </c>
    </row>
    <row r="6" spans="1:7" ht="19.5" customHeight="1" x14ac:dyDescent="0.35">
      <c r="A6" s="38"/>
      <c r="B6" s="494" t="s">
        <v>212</v>
      </c>
      <c r="C6" s="493" t="s">
        <v>213</v>
      </c>
      <c r="F6" s="63">
        <v>0.9</v>
      </c>
      <c r="G6" s="64" t="s">
        <v>214</v>
      </c>
    </row>
    <row r="7" spans="1:7" ht="19.5" customHeight="1" x14ac:dyDescent="0.35">
      <c r="B7" s="495"/>
      <c r="C7" s="493"/>
      <c r="F7" s="63">
        <v>1</v>
      </c>
      <c r="G7" s="64" t="s">
        <v>215</v>
      </c>
    </row>
    <row r="8" spans="1:7" ht="19.5" customHeight="1" x14ac:dyDescent="0.35">
      <c r="B8" s="495"/>
      <c r="C8" s="493"/>
    </row>
    <row r="9" spans="1:7" ht="19.5" customHeight="1" x14ac:dyDescent="0.35">
      <c r="B9" s="495"/>
      <c r="C9" s="493"/>
    </row>
    <row r="10" spans="1:7" ht="19.5" customHeight="1" x14ac:dyDescent="0.35">
      <c r="B10" s="495"/>
      <c r="C10" s="493"/>
    </row>
    <row r="11" spans="1:7" ht="51.65" customHeight="1" x14ac:dyDescent="0.35">
      <c r="B11" s="495"/>
      <c r="C11" s="493"/>
      <c r="F11" s="491" t="s">
        <v>216</v>
      </c>
      <c r="G11" s="491"/>
    </row>
    <row r="12" spans="1:7" ht="51.65" customHeight="1" x14ac:dyDescent="0.35">
      <c r="B12" s="496"/>
      <c r="C12" s="493"/>
      <c r="F12" s="227" t="s">
        <v>65</v>
      </c>
      <c r="G12" s="163" t="s">
        <v>217</v>
      </c>
    </row>
    <row r="13" spans="1:7" ht="51.65" customHeight="1" x14ac:dyDescent="0.35">
      <c r="F13" s="228" t="s">
        <v>192</v>
      </c>
      <c r="G13" s="163" t="s">
        <v>218</v>
      </c>
    </row>
    <row r="14" spans="1:7" ht="22.5" customHeight="1" x14ac:dyDescent="0.35">
      <c r="B14" s="491" t="s">
        <v>219</v>
      </c>
      <c r="C14" s="491"/>
      <c r="F14" s="227" t="s">
        <v>193</v>
      </c>
      <c r="G14" s="163" t="s">
        <v>220</v>
      </c>
    </row>
    <row r="15" spans="1:7" ht="32.75" customHeight="1" x14ac:dyDescent="0.35">
      <c r="B15" s="6" t="s">
        <v>221</v>
      </c>
      <c r="C15" s="163" t="s">
        <v>222</v>
      </c>
      <c r="F15" s="227" t="s">
        <v>75</v>
      </c>
      <c r="G15" s="163" t="s">
        <v>223</v>
      </c>
    </row>
    <row r="16" spans="1:7" ht="51.65" customHeight="1" x14ac:dyDescent="0.35">
      <c r="B16" s="6" t="s">
        <v>224</v>
      </c>
      <c r="C16" s="163" t="s">
        <v>222</v>
      </c>
      <c r="F16" s="227" t="s">
        <v>78</v>
      </c>
      <c r="G16" s="163" t="s">
        <v>225</v>
      </c>
    </row>
    <row r="17" spans="2:7" ht="51.65" customHeight="1" x14ac:dyDescent="0.35">
      <c r="B17" s="62" t="s">
        <v>226</v>
      </c>
      <c r="C17" s="163" t="s">
        <v>227</v>
      </c>
    </row>
    <row r="18" spans="2:7" ht="51.65" customHeight="1" x14ac:dyDescent="0.35">
      <c r="F18" s="491" t="s">
        <v>228</v>
      </c>
      <c r="G18" s="491"/>
    </row>
    <row r="19" spans="2:7" ht="59.15" customHeight="1" x14ac:dyDescent="0.35">
      <c r="F19" s="227" t="s">
        <v>229</v>
      </c>
      <c r="G19" s="229" t="s">
        <v>230</v>
      </c>
    </row>
    <row r="20" spans="2:7" ht="51.65" customHeight="1" x14ac:dyDescent="0.35">
      <c r="F20" s="228" t="s">
        <v>231</v>
      </c>
      <c r="G20" s="229" t="s">
        <v>232</v>
      </c>
    </row>
    <row r="21" spans="2:7" ht="51.65" customHeight="1" x14ac:dyDescent="0.35">
      <c r="F21" s="228" t="s">
        <v>233</v>
      </c>
      <c r="G21" s="229" t="s">
        <v>234</v>
      </c>
    </row>
  </sheetData>
  <mergeCells count="7">
    <mergeCell ref="F18:G18"/>
    <mergeCell ref="B14:C14"/>
    <mergeCell ref="F1:G1"/>
    <mergeCell ref="B1:C1"/>
    <mergeCell ref="C6:C12"/>
    <mergeCell ref="B6:B12"/>
    <mergeCell ref="F11:G1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
  <sheetViews>
    <sheetView topLeftCell="A4" zoomScaleNormal="100" workbookViewId="0">
      <selection activeCell="A10" sqref="A10"/>
    </sheetView>
  </sheetViews>
  <sheetFormatPr defaultRowHeight="14.5" x14ac:dyDescent="0.35"/>
  <cols>
    <col min="1" max="1" width="20.6328125" customWidth="1"/>
    <col min="15" max="15" width="4" customWidth="1"/>
  </cols>
  <sheetData>
    <row r="1" spans="2:15" s="2" customFormat="1" ht="53" customHeight="1" x14ac:dyDescent="0.45">
      <c r="B1" s="497" t="s">
        <v>235</v>
      </c>
      <c r="C1" s="497"/>
      <c r="D1" s="497"/>
      <c r="E1" s="497"/>
      <c r="F1" s="497"/>
      <c r="G1" s="497"/>
      <c r="H1" s="498"/>
      <c r="I1" s="498"/>
      <c r="J1" s="498"/>
      <c r="K1" s="498"/>
      <c r="L1" s="498"/>
      <c r="M1" s="498"/>
      <c r="N1" s="498"/>
      <c r="O1" s="498"/>
    </row>
  </sheetData>
  <mergeCells count="1">
    <mergeCell ref="B1:O1"/>
  </mergeCells>
  <pageMargins left="0.70866141732283472" right="0.70866141732283472" top="0.74803149606299213" bottom="0.74803149606299213" header="0.31496062992125984" footer="0.31496062992125984"/>
  <pageSetup paperSize="9" orientation="landscape" r:id="rId1"/>
  <headerFooter>
    <oddFooter>&amp;L&amp;"-,Bold"Document Number&amp;"-,Regular": PYNTH-PHC-2016-TP-0001
&amp;"-,Bold"Template Version&amp;"-,Regular": 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a1e48e1-5345-418d-83a6-2dc2747f72cd">
      <UserInfo>
        <DisplayName>Myriam Selfe</DisplayName>
        <AccountId>97</AccountId>
        <AccountType/>
      </UserInfo>
      <UserInfo>
        <DisplayName>Stewart McDermott</DisplayName>
        <AccountId>267</AccountId>
        <AccountType/>
      </UserInfo>
    </SharedWithUsers>
    <TaxCatchAll xmlns="ea1e48e1-5345-418d-83a6-2dc2747f72cd" xsi:nil="true"/>
    <lcf76f155ced4ddcb4097134ff3c332f xmlns="ac7f9f64-6e34-494e-93f9-daf8f42754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E3FCF5BA326645B8BCC444BFBBB99F" ma:contentTypeVersion="14" ma:contentTypeDescription="Create a new document." ma:contentTypeScope="" ma:versionID="745923232d237430f4efefe5293a4063">
  <xsd:schema xmlns:xsd="http://www.w3.org/2001/XMLSchema" xmlns:xs="http://www.w3.org/2001/XMLSchema" xmlns:p="http://schemas.microsoft.com/office/2006/metadata/properties" xmlns:ns2="ac7f9f64-6e34-494e-93f9-daf8f42754f7" xmlns:ns3="ea1e48e1-5345-418d-83a6-2dc2747f72cd" targetNamespace="http://schemas.microsoft.com/office/2006/metadata/properties" ma:root="true" ma:fieldsID="8d3029182cd3d4adbb6437975d3c4f42" ns2:_="" ns3:_="">
    <xsd:import namespace="ac7f9f64-6e34-494e-93f9-daf8f42754f7"/>
    <xsd:import namespace="ea1e48e1-5345-418d-83a6-2dc2747f72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7f9f64-6e34-494e-93f9-daf8f4275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1e48e1-5345-418d-83a6-2dc2747f72c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41797bf-1341-4ce2-8967-d8a563406433}" ma:internalName="TaxCatchAll" ma:showField="CatchAllData" ma:web="ea1e48e1-5345-418d-83a6-2dc2747f72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CA8C6C-41E0-4E67-8673-F1803AF0222E}">
  <ds:schemaRefs>
    <ds:schemaRef ds:uri="http://schemas.openxmlformats.org/package/2006/metadata/core-properties"/>
    <ds:schemaRef ds:uri="http://purl.org/dc/terms/"/>
    <ds:schemaRef ds:uri="http://schemas.microsoft.com/office/infopath/2007/PartnerControls"/>
    <ds:schemaRef ds:uri="ea1e48e1-5345-418d-83a6-2dc2747f72cd"/>
    <ds:schemaRef ds:uri="http://schemas.microsoft.com/office/2006/documentManagement/types"/>
    <ds:schemaRef ds:uri="http://purl.org/dc/elements/1.1/"/>
    <ds:schemaRef ds:uri="http://schemas.microsoft.com/office/2006/metadata/properties"/>
    <ds:schemaRef ds:uri="ac7f9f64-6e34-494e-93f9-daf8f42754f7"/>
    <ds:schemaRef ds:uri="http://www.w3.org/XML/1998/namespace"/>
    <ds:schemaRef ds:uri="http://purl.org/dc/dcmitype/"/>
  </ds:schemaRefs>
</ds:datastoreItem>
</file>

<file path=customXml/itemProps2.xml><?xml version="1.0" encoding="utf-8"?>
<ds:datastoreItem xmlns:ds="http://schemas.openxmlformats.org/officeDocument/2006/customXml" ds:itemID="{32187184-40F8-4F7E-8C6D-D0CB7761AE67}">
  <ds:schemaRefs>
    <ds:schemaRef ds:uri="http://schemas.microsoft.com/sharepoint/v3/contenttype/forms"/>
  </ds:schemaRefs>
</ds:datastoreItem>
</file>

<file path=customXml/itemProps3.xml><?xml version="1.0" encoding="utf-8"?>
<ds:datastoreItem xmlns:ds="http://schemas.openxmlformats.org/officeDocument/2006/customXml" ds:itemID="{E95C6D07-7576-48BF-8987-D31410F57C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Cover Sheet</vt:lpstr>
      <vt:lpstr>Option Summary Comparison</vt:lpstr>
      <vt:lpstr>A. Financial Analysis</vt:lpstr>
      <vt:lpstr>B. Funding Sources</vt:lpstr>
      <vt:lpstr>C. Budget Change Contract</vt:lpstr>
      <vt:lpstr>Baseline As-is Costs</vt:lpstr>
      <vt:lpstr>Summary Tables</vt:lpstr>
      <vt:lpstr>Lookups &amp; Definitions</vt:lpstr>
      <vt:lpstr>Score Chart</vt:lpstr>
      <vt:lpstr>Data</vt:lpstr>
      <vt:lpstr>Change History</vt:lpstr>
      <vt:lpstr>Sheet1</vt:lpstr>
      <vt:lpstr>'A. Financial Analysis'!Print_Area</vt:lpstr>
      <vt:lpstr>'B. Funding Sources'!Print_Area</vt:lpstr>
      <vt:lpstr>'C. Budget Change Contract'!Print_Area</vt:lpstr>
      <vt:lpstr>'Score Chart'!Print_Area</vt:lpstr>
      <vt:lpstr>'Summary Tables'!Print_Area</vt:lpstr>
    </vt:vector>
  </TitlesOfParts>
  <Manager/>
  <Company>BAE Systems Australia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Health Check Template</dc:title>
  <dc:subject>Project Health Checks</dc:subject>
  <dc:creator>Pynth Team</dc:creator>
  <cp:keywords>Template, Project Health Check</cp:keywords>
  <dc:description>www.pynth.com</dc:description>
  <cp:lastModifiedBy>Tom Denman</cp:lastModifiedBy>
  <cp:revision/>
  <dcterms:created xsi:type="dcterms:W3CDTF">2016-07-05T02:23:33Z</dcterms:created>
  <dcterms:modified xsi:type="dcterms:W3CDTF">2024-10-30T12:11:14Z</dcterms:modified>
  <cp:category>Template</cp:category>
  <cp:contentStatus>0.2 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0x01010088E3FCF5BA326645B8BCC444BFBBB99F</vt:lpwstr>
  </property>
  <property fmtid="{D5CDD505-2E9C-101B-9397-08002B2CF9AE}" pid="3" name="_dlc_DocIdItemGuid">
    <vt:lpwstr>a80d7af8-a02d-476e-ab7e-9ac1c6da9fe4</vt:lpwstr>
  </property>
</Properties>
</file>